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mp\"/>
    </mc:Choice>
  </mc:AlternateContent>
  <xr:revisionPtr revIDLastSave="0" documentId="13_ncr:1_{CD155891-ADF9-446A-96AF-C99AB76C05CA}" xr6:coauthVersionLast="36" xr6:coauthVersionMax="36" xr10:uidLastSave="{00000000-0000-0000-0000-000000000000}"/>
  <bookViews>
    <workbookView xWindow="0" yWindow="0" windowWidth="38670" windowHeight="12030" xr2:uid="{00000000-000D-0000-FFFF-FFFF00000000}"/>
  </bookViews>
  <sheets>
    <sheet name="Gesamtbetrieb im Vorjahresvergl" sheetId="1" r:id="rId1"/>
  </sheets>
  <definedNames>
    <definedName name="_xlnm.Print_Area" localSheetId="0">'Gesamtbetrieb im Vorjahresvergl'!$A$8:$K$492</definedName>
    <definedName name="_xlnm.Print_Titles" localSheetId="0">'Gesamtbetrieb im Vorjahresvergl'!$1:$7</definedName>
  </definedNames>
  <calcPr calcId="179021"/>
</workbook>
</file>

<file path=xl/calcChain.xml><?xml version="1.0" encoding="utf-8"?>
<calcChain xmlns="http://schemas.openxmlformats.org/spreadsheetml/2006/main">
  <c r="K490" i="1" l="1"/>
  <c r="J490" i="1"/>
  <c r="G490" i="1"/>
  <c r="F490" i="1"/>
  <c r="H489" i="1"/>
  <c r="D489" i="1"/>
  <c r="B489" i="1"/>
  <c r="K485" i="1"/>
  <c r="J485" i="1"/>
  <c r="G485" i="1"/>
  <c r="F485" i="1"/>
  <c r="K484" i="1"/>
  <c r="J484" i="1"/>
  <c r="G484" i="1"/>
  <c r="F484" i="1"/>
  <c r="K483" i="1"/>
  <c r="J483" i="1"/>
  <c r="G483" i="1"/>
  <c r="F483" i="1"/>
  <c r="K482" i="1"/>
  <c r="J482" i="1"/>
  <c r="G482" i="1"/>
  <c r="F482" i="1"/>
  <c r="K481" i="1"/>
  <c r="J481" i="1"/>
  <c r="G481" i="1"/>
  <c r="F481" i="1"/>
  <c r="K480" i="1"/>
  <c r="J480" i="1"/>
  <c r="G480" i="1"/>
  <c r="F480" i="1"/>
  <c r="K479" i="1"/>
  <c r="J479" i="1"/>
  <c r="G479" i="1"/>
  <c r="F479" i="1"/>
  <c r="H478" i="1"/>
  <c r="D478" i="1"/>
  <c r="B478" i="1"/>
  <c r="K474" i="1"/>
  <c r="J474" i="1"/>
  <c r="G474" i="1"/>
  <c r="F474" i="1"/>
  <c r="K473" i="1"/>
  <c r="J473" i="1"/>
  <c r="H473" i="1"/>
  <c r="D473" i="1"/>
  <c r="D472" i="1" s="1"/>
  <c r="B473" i="1"/>
  <c r="H472" i="1"/>
  <c r="K468" i="1"/>
  <c r="J468" i="1"/>
  <c r="G468" i="1"/>
  <c r="F468" i="1"/>
  <c r="H467" i="1"/>
  <c r="H466" i="1" s="1"/>
  <c r="D467" i="1"/>
  <c r="D466" i="1" s="1"/>
  <c r="B467" i="1"/>
  <c r="F467" i="1" s="1"/>
  <c r="K462" i="1"/>
  <c r="J462" i="1"/>
  <c r="G462" i="1"/>
  <c r="F462" i="1"/>
  <c r="H461" i="1"/>
  <c r="D461" i="1"/>
  <c r="D459" i="1" s="1"/>
  <c r="B461" i="1"/>
  <c r="K460" i="1"/>
  <c r="J460" i="1"/>
  <c r="G460" i="1"/>
  <c r="F460" i="1"/>
  <c r="K455" i="1"/>
  <c r="J455" i="1"/>
  <c r="G455" i="1"/>
  <c r="F455" i="1"/>
  <c r="K454" i="1"/>
  <c r="J454" i="1"/>
  <c r="G454" i="1"/>
  <c r="F454" i="1"/>
  <c r="K453" i="1"/>
  <c r="J453" i="1"/>
  <c r="G453" i="1"/>
  <c r="F453" i="1"/>
  <c r="K452" i="1"/>
  <c r="J452" i="1"/>
  <c r="G452" i="1"/>
  <c r="F452" i="1"/>
  <c r="K451" i="1"/>
  <c r="J451" i="1"/>
  <c r="G451" i="1"/>
  <c r="F451" i="1"/>
  <c r="K450" i="1"/>
  <c r="J450" i="1"/>
  <c r="G450" i="1"/>
  <c r="F450" i="1"/>
  <c r="H449" i="1"/>
  <c r="D449" i="1"/>
  <c r="B449" i="1"/>
  <c r="K448" i="1"/>
  <c r="J448" i="1"/>
  <c r="G448" i="1"/>
  <c r="F448" i="1"/>
  <c r="K447" i="1"/>
  <c r="J447" i="1"/>
  <c r="G447" i="1"/>
  <c r="F447" i="1"/>
  <c r="K446" i="1"/>
  <c r="J446" i="1"/>
  <c r="G446" i="1"/>
  <c r="F446" i="1"/>
  <c r="K445" i="1"/>
  <c r="J445" i="1"/>
  <c r="G445" i="1"/>
  <c r="F445" i="1"/>
  <c r="K444" i="1"/>
  <c r="J444" i="1"/>
  <c r="G444" i="1"/>
  <c r="F444" i="1"/>
  <c r="H443" i="1"/>
  <c r="D443" i="1"/>
  <c r="B443" i="1"/>
  <c r="G443" i="1" s="1"/>
  <c r="K438" i="1"/>
  <c r="J438" i="1"/>
  <c r="G438" i="1"/>
  <c r="F438" i="1"/>
  <c r="K437" i="1"/>
  <c r="J437" i="1"/>
  <c r="G437" i="1"/>
  <c r="F437" i="1"/>
  <c r="H436" i="1"/>
  <c r="H435" i="1" s="1"/>
  <c r="D436" i="1"/>
  <c r="B436" i="1"/>
  <c r="J436" i="1" s="1"/>
  <c r="K434" i="1"/>
  <c r="J434" i="1"/>
  <c r="G434" i="1"/>
  <c r="F434" i="1"/>
  <c r="K433" i="1"/>
  <c r="J433" i="1"/>
  <c r="G433" i="1"/>
  <c r="F433" i="1"/>
  <c r="K432" i="1"/>
  <c r="J432" i="1"/>
  <c r="G432" i="1"/>
  <c r="F432" i="1"/>
  <c r="K431" i="1"/>
  <c r="J431" i="1"/>
  <c r="G431" i="1"/>
  <c r="F431" i="1"/>
  <c r="K430" i="1"/>
  <c r="J430" i="1"/>
  <c r="G430" i="1"/>
  <c r="F430" i="1"/>
  <c r="H429" i="1"/>
  <c r="H428" i="1" s="1"/>
  <c r="D429" i="1"/>
  <c r="B429" i="1"/>
  <c r="K427" i="1"/>
  <c r="J427" i="1"/>
  <c r="G427" i="1"/>
  <c r="F427" i="1"/>
  <c r="K426" i="1"/>
  <c r="J426" i="1"/>
  <c r="G426" i="1"/>
  <c r="F426" i="1"/>
  <c r="K425" i="1"/>
  <c r="J425" i="1"/>
  <c r="G425" i="1"/>
  <c r="F425" i="1"/>
  <c r="K424" i="1"/>
  <c r="J424" i="1"/>
  <c r="G424" i="1"/>
  <c r="F424" i="1"/>
  <c r="K423" i="1"/>
  <c r="J423" i="1"/>
  <c r="G423" i="1"/>
  <c r="F423" i="1"/>
  <c r="K422" i="1"/>
  <c r="J422" i="1"/>
  <c r="G422" i="1"/>
  <c r="F422" i="1"/>
  <c r="H421" i="1"/>
  <c r="D421" i="1"/>
  <c r="B421" i="1"/>
  <c r="K420" i="1"/>
  <c r="J420" i="1"/>
  <c r="G420" i="1"/>
  <c r="F420" i="1"/>
  <c r="K419" i="1"/>
  <c r="J419" i="1"/>
  <c r="G419" i="1"/>
  <c r="F419" i="1"/>
  <c r="K418" i="1"/>
  <c r="J418" i="1"/>
  <c r="G418" i="1"/>
  <c r="F418" i="1"/>
  <c r="K417" i="1"/>
  <c r="J417" i="1"/>
  <c r="G417" i="1"/>
  <c r="F417" i="1"/>
  <c r="K416" i="1"/>
  <c r="J416" i="1"/>
  <c r="G416" i="1"/>
  <c r="F416" i="1"/>
  <c r="K415" i="1"/>
  <c r="J415" i="1"/>
  <c r="G415" i="1"/>
  <c r="F415" i="1"/>
  <c r="K414" i="1"/>
  <c r="J414" i="1"/>
  <c r="G414" i="1"/>
  <c r="F414" i="1"/>
  <c r="K413" i="1"/>
  <c r="J413" i="1"/>
  <c r="G413" i="1"/>
  <c r="F413" i="1"/>
  <c r="K412" i="1"/>
  <c r="J412" i="1"/>
  <c r="G412" i="1"/>
  <c r="F412" i="1"/>
  <c r="H411" i="1"/>
  <c r="D411" i="1"/>
  <c r="B411" i="1"/>
  <c r="K411" i="1" s="1"/>
  <c r="D410" i="1"/>
  <c r="K409" i="1"/>
  <c r="J409" i="1"/>
  <c r="G409" i="1"/>
  <c r="F409" i="1"/>
  <c r="K408" i="1"/>
  <c r="J408" i="1"/>
  <c r="G408" i="1"/>
  <c r="F408" i="1"/>
  <c r="H407" i="1"/>
  <c r="D407" i="1"/>
  <c r="B407" i="1"/>
  <c r="K406" i="1"/>
  <c r="J406" i="1"/>
  <c r="G406" i="1"/>
  <c r="F406" i="1"/>
  <c r="H405" i="1"/>
  <c r="D405" i="1"/>
  <c r="B405" i="1"/>
  <c r="F405" i="1" s="1"/>
  <c r="H400" i="1"/>
  <c r="D400" i="1"/>
  <c r="B400" i="1"/>
  <c r="K399" i="1"/>
  <c r="J399" i="1"/>
  <c r="G399" i="1"/>
  <c r="F399" i="1"/>
  <c r="H398" i="1"/>
  <c r="D398" i="1"/>
  <c r="F398" i="1" s="1"/>
  <c r="B398" i="1"/>
  <c r="K397" i="1"/>
  <c r="J397" i="1"/>
  <c r="G397" i="1"/>
  <c r="F397" i="1"/>
  <c r="K396" i="1"/>
  <c r="J396" i="1"/>
  <c r="G396" i="1"/>
  <c r="F396" i="1"/>
  <c r="H395" i="1"/>
  <c r="D395" i="1"/>
  <c r="B395" i="1"/>
  <c r="K394" i="1"/>
  <c r="J394" i="1"/>
  <c r="G394" i="1"/>
  <c r="F394" i="1"/>
  <c r="K393" i="1"/>
  <c r="J393" i="1"/>
  <c r="G393" i="1"/>
  <c r="F393" i="1"/>
  <c r="K392" i="1"/>
  <c r="J392" i="1"/>
  <c r="G392" i="1"/>
  <c r="F392" i="1"/>
  <c r="K391" i="1"/>
  <c r="J391" i="1"/>
  <c r="G391" i="1"/>
  <c r="F391" i="1"/>
  <c r="K390" i="1"/>
  <c r="J390" i="1"/>
  <c r="G390" i="1"/>
  <c r="F390" i="1"/>
  <c r="K389" i="1"/>
  <c r="J389" i="1"/>
  <c r="G389" i="1"/>
  <c r="F389" i="1"/>
  <c r="H388" i="1"/>
  <c r="D388" i="1"/>
  <c r="B388" i="1"/>
  <c r="K388" i="1" s="1"/>
  <c r="K387" i="1"/>
  <c r="J387" i="1"/>
  <c r="G387" i="1"/>
  <c r="F387" i="1"/>
  <c r="H386" i="1"/>
  <c r="D386" i="1"/>
  <c r="B386" i="1"/>
  <c r="K385" i="1"/>
  <c r="J385" i="1"/>
  <c r="G385" i="1"/>
  <c r="F385" i="1"/>
  <c r="K384" i="1"/>
  <c r="J384" i="1"/>
  <c r="G384" i="1"/>
  <c r="F384" i="1"/>
  <c r="K383" i="1"/>
  <c r="J383" i="1"/>
  <c r="G383" i="1"/>
  <c r="F383" i="1"/>
  <c r="K382" i="1"/>
  <c r="J382" i="1"/>
  <c r="G382" i="1"/>
  <c r="F382" i="1"/>
  <c r="H381" i="1"/>
  <c r="D381" i="1"/>
  <c r="B381" i="1"/>
  <c r="K380" i="1"/>
  <c r="J380" i="1"/>
  <c r="G380" i="1"/>
  <c r="F380" i="1"/>
  <c r="K379" i="1"/>
  <c r="J379" i="1"/>
  <c r="G379" i="1"/>
  <c r="F379" i="1"/>
  <c r="K378" i="1"/>
  <c r="H378" i="1"/>
  <c r="D378" i="1"/>
  <c r="B378" i="1"/>
  <c r="J378" i="1" s="1"/>
  <c r="K377" i="1"/>
  <c r="J377" i="1"/>
  <c r="G377" i="1"/>
  <c r="F377" i="1"/>
  <c r="K376" i="1"/>
  <c r="J376" i="1"/>
  <c r="G376" i="1"/>
  <c r="F376" i="1"/>
  <c r="K375" i="1"/>
  <c r="J375" i="1"/>
  <c r="G375" i="1"/>
  <c r="F375" i="1"/>
  <c r="K374" i="1"/>
  <c r="J374" i="1"/>
  <c r="G374" i="1"/>
  <c r="F374" i="1"/>
  <c r="K373" i="1"/>
  <c r="J373" i="1"/>
  <c r="G373" i="1"/>
  <c r="F373" i="1"/>
  <c r="K372" i="1"/>
  <c r="J372" i="1"/>
  <c r="G372" i="1"/>
  <c r="F372" i="1"/>
  <c r="K371" i="1"/>
  <c r="J371" i="1"/>
  <c r="G371" i="1"/>
  <c r="F371" i="1"/>
  <c r="K370" i="1"/>
  <c r="J370" i="1"/>
  <c r="G370" i="1"/>
  <c r="F370" i="1"/>
  <c r="K369" i="1"/>
  <c r="J369" i="1"/>
  <c r="G369" i="1"/>
  <c r="F369" i="1"/>
  <c r="K368" i="1"/>
  <c r="J368" i="1"/>
  <c r="G368" i="1"/>
  <c r="F368" i="1"/>
  <c r="K367" i="1"/>
  <c r="J367" i="1"/>
  <c r="G367" i="1"/>
  <c r="F367" i="1"/>
  <c r="K366" i="1"/>
  <c r="H366" i="1"/>
  <c r="D366" i="1"/>
  <c r="B366" i="1"/>
  <c r="K365" i="1"/>
  <c r="J365" i="1"/>
  <c r="G365" i="1"/>
  <c r="F365" i="1"/>
  <c r="K364" i="1"/>
  <c r="J364" i="1"/>
  <c r="G364" i="1"/>
  <c r="F364" i="1"/>
  <c r="H363" i="1"/>
  <c r="H361" i="1" s="1"/>
  <c r="D363" i="1"/>
  <c r="B363" i="1"/>
  <c r="J363" i="1" s="1"/>
  <c r="K362" i="1"/>
  <c r="J362" i="1"/>
  <c r="G362" i="1"/>
  <c r="F362" i="1"/>
  <c r="K360" i="1"/>
  <c r="J360" i="1"/>
  <c r="G360" i="1"/>
  <c r="F360" i="1"/>
  <c r="H359" i="1"/>
  <c r="D359" i="1"/>
  <c r="B359" i="1"/>
  <c r="J359" i="1" s="1"/>
  <c r="K358" i="1"/>
  <c r="J358" i="1"/>
  <c r="G358" i="1"/>
  <c r="F358" i="1"/>
  <c r="K357" i="1"/>
  <c r="J357" i="1"/>
  <c r="G357" i="1"/>
  <c r="F357" i="1"/>
  <c r="K356" i="1"/>
  <c r="J356" i="1"/>
  <c r="G356" i="1"/>
  <c r="F356" i="1"/>
  <c r="K355" i="1"/>
  <c r="J355" i="1"/>
  <c r="G355" i="1"/>
  <c r="F355" i="1"/>
  <c r="K354" i="1"/>
  <c r="J354" i="1"/>
  <c r="G354" i="1"/>
  <c r="F354" i="1"/>
  <c r="K353" i="1"/>
  <c r="J353" i="1"/>
  <c r="G353" i="1"/>
  <c r="F353" i="1"/>
  <c r="K352" i="1"/>
  <c r="J352" i="1"/>
  <c r="G352" i="1"/>
  <c r="F352" i="1"/>
  <c r="K351" i="1"/>
  <c r="J351" i="1"/>
  <c r="G351" i="1"/>
  <c r="F351" i="1"/>
  <c r="K350" i="1"/>
  <c r="J350" i="1"/>
  <c r="G350" i="1"/>
  <c r="F350" i="1"/>
  <c r="H349" i="1"/>
  <c r="D349" i="1"/>
  <c r="B349" i="1"/>
  <c r="J349" i="1" s="1"/>
  <c r="K348" i="1"/>
  <c r="J348" i="1"/>
  <c r="G348" i="1"/>
  <c r="F348" i="1"/>
  <c r="K347" i="1"/>
  <c r="J347" i="1"/>
  <c r="G347" i="1"/>
  <c r="F347" i="1"/>
  <c r="K346" i="1"/>
  <c r="J346" i="1"/>
  <c r="G346" i="1"/>
  <c r="F346" i="1"/>
  <c r="H345" i="1"/>
  <c r="D345" i="1"/>
  <c r="F345" i="1" s="1"/>
  <c r="B345" i="1"/>
  <c r="K344" i="1"/>
  <c r="J344" i="1"/>
  <c r="G344" i="1"/>
  <c r="F344" i="1"/>
  <c r="K343" i="1"/>
  <c r="J343" i="1"/>
  <c r="G343" i="1"/>
  <c r="F343" i="1"/>
  <c r="K342" i="1"/>
  <c r="J342" i="1"/>
  <c r="G342" i="1"/>
  <c r="F342" i="1"/>
  <c r="K341" i="1"/>
  <c r="J341" i="1"/>
  <c r="G341" i="1"/>
  <c r="F341" i="1"/>
  <c r="K340" i="1"/>
  <c r="J340" i="1"/>
  <c r="G340" i="1"/>
  <c r="F340" i="1"/>
  <c r="H339" i="1"/>
  <c r="D339" i="1"/>
  <c r="B339" i="1"/>
  <c r="J339" i="1" s="1"/>
  <c r="K338" i="1"/>
  <c r="J338" i="1"/>
  <c r="G338" i="1"/>
  <c r="F338" i="1"/>
  <c r="K337" i="1"/>
  <c r="J337" i="1"/>
  <c r="G337" i="1"/>
  <c r="F337" i="1"/>
  <c r="K336" i="1"/>
  <c r="J336" i="1"/>
  <c r="G336" i="1"/>
  <c r="F336" i="1"/>
  <c r="K335" i="1"/>
  <c r="J335" i="1"/>
  <c r="G335" i="1"/>
  <c r="F335" i="1"/>
  <c r="H334" i="1"/>
  <c r="D334" i="1"/>
  <c r="B334" i="1"/>
  <c r="K333" i="1"/>
  <c r="J333" i="1"/>
  <c r="G333" i="1"/>
  <c r="F333" i="1"/>
  <c r="K332" i="1"/>
  <c r="J332" i="1"/>
  <c r="G332" i="1"/>
  <c r="F332" i="1"/>
  <c r="K331" i="1"/>
  <c r="J331" i="1"/>
  <c r="G331" i="1"/>
  <c r="F331" i="1"/>
  <c r="K330" i="1"/>
  <c r="J330" i="1"/>
  <c r="G330" i="1"/>
  <c r="F330" i="1"/>
  <c r="K329" i="1"/>
  <c r="J329" i="1"/>
  <c r="G329" i="1"/>
  <c r="F329" i="1"/>
  <c r="K328" i="1"/>
  <c r="J328" i="1"/>
  <c r="G328" i="1"/>
  <c r="F328" i="1"/>
  <c r="H327" i="1"/>
  <c r="D327" i="1"/>
  <c r="B327" i="1"/>
  <c r="K326" i="1"/>
  <c r="J326" i="1"/>
  <c r="G326" i="1"/>
  <c r="F326" i="1"/>
  <c r="K325" i="1"/>
  <c r="J325" i="1"/>
  <c r="G325" i="1"/>
  <c r="F325" i="1"/>
  <c r="H324" i="1"/>
  <c r="D324" i="1"/>
  <c r="B324" i="1"/>
  <c r="K323" i="1"/>
  <c r="J323" i="1"/>
  <c r="G323" i="1"/>
  <c r="F323" i="1"/>
  <c r="H322" i="1"/>
  <c r="D322" i="1"/>
  <c r="B322" i="1"/>
  <c r="J322" i="1" s="1"/>
  <c r="K321" i="1"/>
  <c r="J321" i="1"/>
  <c r="G321" i="1"/>
  <c r="F321" i="1"/>
  <c r="K320" i="1"/>
  <c r="J320" i="1"/>
  <c r="G320" i="1"/>
  <c r="F320" i="1"/>
  <c r="H319" i="1"/>
  <c r="G319" i="1"/>
  <c r="D319" i="1"/>
  <c r="B319" i="1"/>
  <c r="K318" i="1"/>
  <c r="J318" i="1"/>
  <c r="G318" i="1"/>
  <c r="F318" i="1"/>
  <c r="H317" i="1"/>
  <c r="D317" i="1"/>
  <c r="B317" i="1"/>
  <c r="K316" i="1"/>
  <c r="J316" i="1"/>
  <c r="G316" i="1"/>
  <c r="F316" i="1"/>
  <c r="K315" i="1"/>
  <c r="J315" i="1"/>
  <c r="G315" i="1"/>
  <c r="F315" i="1"/>
  <c r="K314" i="1"/>
  <c r="J314" i="1"/>
  <c r="G314" i="1"/>
  <c r="F314" i="1"/>
  <c r="K313" i="1"/>
  <c r="J313" i="1"/>
  <c r="G313" i="1"/>
  <c r="F313" i="1"/>
  <c r="H312" i="1"/>
  <c r="D312" i="1"/>
  <c r="B312" i="1"/>
  <c r="J312" i="1" s="1"/>
  <c r="K311" i="1"/>
  <c r="J311" i="1"/>
  <c r="G311" i="1"/>
  <c r="F311" i="1"/>
  <c r="K310" i="1"/>
  <c r="J310" i="1"/>
  <c r="G310" i="1"/>
  <c r="F310" i="1"/>
  <c r="K309" i="1"/>
  <c r="H309" i="1"/>
  <c r="D309" i="1"/>
  <c r="B309" i="1"/>
  <c r="K308" i="1"/>
  <c r="J308" i="1"/>
  <c r="G308" i="1"/>
  <c r="F308" i="1"/>
  <c r="K307" i="1"/>
  <c r="J307" i="1"/>
  <c r="G307" i="1"/>
  <c r="F307" i="1"/>
  <c r="K306" i="1"/>
  <c r="J306" i="1"/>
  <c r="G306" i="1"/>
  <c r="F306" i="1"/>
  <c r="K305" i="1"/>
  <c r="J305" i="1"/>
  <c r="G305" i="1"/>
  <c r="F305" i="1"/>
  <c r="K304" i="1"/>
  <c r="J304" i="1"/>
  <c r="G304" i="1"/>
  <c r="F304" i="1"/>
  <c r="H303" i="1"/>
  <c r="D303" i="1"/>
  <c r="B303" i="1"/>
  <c r="K302" i="1"/>
  <c r="J302" i="1"/>
  <c r="G302" i="1"/>
  <c r="F302" i="1"/>
  <c r="K301" i="1"/>
  <c r="J301" i="1"/>
  <c r="G301" i="1"/>
  <c r="F301" i="1"/>
  <c r="K300" i="1"/>
  <c r="J300" i="1"/>
  <c r="G300" i="1"/>
  <c r="F300" i="1"/>
  <c r="K299" i="1"/>
  <c r="J299" i="1"/>
  <c r="G299" i="1"/>
  <c r="F299" i="1"/>
  <c r="K298" i="1"/>
  <c r="J298" i="1"/>
  <c r="G298" i="1"/>
  <c r="F298" i="1"/>
  <c r="K297" i="1"/>
  <c r="J297" i="1"/>
  <c r="G297" i="1"/>
  <c r="F297" i="1"/>
  <c r="K296" i="1"/>
  <c r="J296" i="1"/>
  <c r="G296" i="1"/>
  <c r="F296" i="1"/>
  <c r="K295" i="1"/>
  <c r="J295" i="1"/>
  <c r="G295" i="1"/>
  <c r="F295" i="1"/>
  <c r="K294" i="1"/>
  <c r="J294" i="1"/>
  <c r="G294" i="1"/>
  <c r="F294" i="1"/>
  <c r="K293" i="1"/>
  <c r="J293" i="1"/>
  <c r="G293" i="1"/>
  <c r="F293" i="1"/>
  <c r="K292" i="1"/>
  <c r="J292" i="1"/>
  <c r="G292" i="1"/>
  <c r="F292" i="1"/>
  <c r="H291" i="1"/>
  <c r="D291" i="1"/>
  <c r="B291" i="1"/>
  <c r="K290" i="1"/>
  <c r="J290" i="1"/>
  <c r="G290" i="1"/>
  <c r="F290" i="1"/>
  <c r="K289" i="1"/>
  <c r="J289" i="1"/>
  <c r="G289" i="1"/>
  <c r="F289" i="1"/>
  <c r="H288" i="1"/>
  <c r="D288" i="1"/>
  <c r="B288" i="1"/>
  <c r="K287" i="1"/>
  <c r="J287" i="1"/>
  <c r="G287" i="1"/>
  <c r="F287" i="1"/>
  <c r="K286" i="1"/>
  <c r="J286" i="1"/>
  <c r="G286" i="1"/>
  <c r="F286" i="1"/>
  <c r="K285" i="1"/>
  <c r="J285" i="1"/>
  <c r="G285" i="1"/>
  <c r="F285" i="1"/>
  <c r="K284" i="1"/>
  <c r="J284" i="1"/>
  <c r="G284" i="1"/>
  <c r="F284" i="1"/>
  <c r="K283" i="1"/>
  <c r="J283" i="1"/>
  <c r="G283" i="1"/>
  <c r="F283" i="1"/>
  <c r="K282" i="1"/>
  <c r="J282" i="1"/>
  <c r="G282" i="1"/>
  <c r="F282" i="1"/>
  <c r="K281" i="1"/>
  <c r="J281" i="1"/>
  <c r="G281" i="1"/>
  <c r="F281" i="1"/>
  <c r="K280" i="1"/>
  <c r="J280" i="1"/>
  <c r="G280" i="1"/>
  <c r="F280" i="1"/>
  <c r="K279" i="1"/>
  <c r="J279" i="1"/>
  <c r="G279" i="1"/>
  <c r="F279" i="1"/>
  <c r="K278" i="1"/>
  <c r="J278" i="1"/>
  <c r="G278" i="1"/>
  <c r="F278" i="1"/>
  <c r="K277" i="1"/>
  <c r="J277" i="1"/>
  <c r="G277" i="1"/>
  <c r="F277" i="1"/>
  <c r="K276" i="1"/>
  <c r="J276" i="1"/>
  <c r="G276" i="1"/>
  <c r="F276" i="1"/>
  <c r="K275" i="1"/>
  <c r="J275" i="1"/>
  <c r="G275" i="1"/>
  <c r="F275" i="1"/>
  <c r="K274" i="1"/>
  <c r="J274" i="1"/>
  <c r="G274" i="1"/>
  <c r="F274" i="1"/>
  <c r="K273" i="1"/>
  <c r="J273" i="1"/>
  <c r="G273" i="1"/>
  <c r="F273" i="1"/>
  <c r="K272" i="1"/>
  <c r="J272" i="1"/>
  <c r="G272" i="1"/>
  <c r="F272" i="1"/>
  <c r="K271" i="1"/>
  <c r="J271" i="1"/>
  <c r="G271" i="1"/>
  <c r="F271" i="1"/>
  <c r="H270" i="1"/>
  <c r="D270" i="1"/>
  <c r="B270" i="1"/>
  <c r="J270" i="1" s="1"/>
  <c r="K269" i="1"/>
  <c r="J269" i="1"/>
  <c r="G269" i="1"/>
  <c r="F269" i="1"/>
  <c r="K268" i="1"/>
  <c r="J268" i="1"/>
  <c r="G268" i="1"/>
  <c r="F268" i="1"/>
  <c r="K267" i="1"/>
  <c r="J267" i="1"/>
  <c r="G267" i="1"/>
  <c r="F267" i="1"/>
  <c r="K266" i="1"/>
  <c r="J266" i="1"/>
  <c r="G266" i="1"/>
  <c r="F266" i="1"/>
  <c r="K265" i="1"/>
  <c r="J265" i="1"/>
  <c r="G265" i="1"/>
  <c r="F265" i="1"/>
  <c r="K264" i="1"/>
  <c r="J264" i="1"/>
  <c r="G264" i="1"/>
  <c r="F264" i="1"/>
  <c r="H263" i="1"/>
  <c r="D263" i="1"/>
  <c r="B263" i="1"/>
  <c r="K262" i="1"/>
  <c r="J262" i="1"/>
  <c r="G262" i="1"/>
  <c r="F262" i="1"/>
  <c r="K252" i="1"/>
  <c r="J252" i="1"/>
  <c r="G252" i="1"/>
  <c r="F252" i="1"/>
  <c r="K251" i="1"/>
  <c r="J251" i="1"/>
  <c r="G251" i="1"/>
  <c r="F251" i="1"/>
  <c r="K250" i="1"/>
  <c r="J250" i="1"/>
  <c r="G250" i="1"/>
  <c r="F250" i="1"/>
  <c r="K249" i="1"/>
  <c r="J249" i="1"/>
  <c r="G249" i="1"/>
  <c r="F249" i="1"/>
  <c r="K248" i="1"/>
  <c r="J248" i="1"/>
  <c r="G248" i="1"/>
  <c r="F248" i="1"/>
  <c r="K247" i="1"/>
  <c r="J247" i="1"/>
  <c r="G247" i="1"/>
  <c r="F247" i="1"/>
  <c r="K246" i="1"/>
  <c r="J246" i="1"/>
  <c r="G246" i="1"/>
  <c r="F246" i="1"/>
  <c r="K245" i="1"/>
  <c r="J245" i="1"/>
  <c r="G245" i="1"/>
  <c r="F245" i="1"/>
  <c r="K244" i="1"/>
  <c r="J244" i="1"/>
  <c r="G244" i="1"/>
  <c r="F244" i="1"/>
  <c r="K243" i="1"/>
  <c r="J243" i="1"/>
  <c r="G243" i="1"/>
  <c r="F243" i="1"/>
  <c r="K242" i="1"/>
  <c r="J242" i="1"/>
  <c r="G242" i="1"/>
  <c r="F242" i="1"/>
  <c r="H241" i="1"/>
  <c r="H240" i="1" s="1"/>
  <c r="D241" i="1"/>
  <c r="G241" i="1" s="1"/>
  <c r="B241" i="1"/>
  <c r="K239" i="1"/>
  <c r="J239" i="1"/>
  <c r="G239" i="1"/>
  <c r="F239" i="1"/>
  <c r="K238" i="1"/>
  <c r="J238" i="1"/>
  <c r="G238" i="1"/>
  <c r="F238" i="1"/>
  <c r="K237" i="1"/>
  <c r="J237" i="1"/>
  <c r="G237" i="1"/>
  <c r="F237" i="1"/>
  <c r="K236" i="1"/>
  <c r="J236" i="1"/>
  <c r="G236" i="1"/>
  <c r="F236" i="1"/>
  <c r="K235" i="1"/>
  <c r="J235" i="1"/>
  <c r="G235" i="1"/>
  <c r="F235" i="1"/>
  <c r="H234" i="1"/>
  <c r="D234" i="1"/>
  <c r="B234" i="1"/>
  <c r="K233" i="1"/>
  <c r="J233" i="1"/>
  <c r="G233" i="1"/>
  <c r="F233" i="1"/>
  <c r="K232" i="1"/>
  <c r="J232" i="1"/>
  <c r="G232" i="1"/>
  <c r="F232" i="1"/>
  <c r="K231" i="1"/>
  <c r="J231" i="1"/>
  <c r="G231" i="1"/>
  <c r="F231" i="1"/>
  <c r="K230" i="1"/>
  <c r="J230" i="1"/>
  <c r="G230" i="1"/>
  <c r="F230" i="1"/>
  <c r="K229" i="1"/>
  <c r="J229" i="1"/>
  <c r="G229" i="1"/>
  <c r="F229" i="1"/>
  <c r="K228" i="1"/>
  <c r="J228" i="1"/>
  <c r="G228" i="1"/>
  <c r="F228" i="1"/>
  <c r="K227" i="1"/>
  <c r="J227" i="1"/>
  <c r="G227" i="1"/>
  <c r="F227" i="1"/>
  <c r="H226" i="1"/>
  <c r="D226" i="1"/>
  <c r="B226" i="1"/>
  <c r="F226" i="1" s="1"/>
  <c r="K225" i="1"/>
  <c r="J225" i="1"/>
  <c r="G225" i="1"/>
  <c r="F225" i="1"/>
  <c r="K224" i="1"/>
  <c r="J224" i="1"/>
  <c r="G224" i="1"/>
  <c r="F224" i="1"/>
  <c r="K223" i="1"/>
  <c r="J223" i="1"/>
  <c r="G223" i="1"/>
  <c r="F223" i="1"/>
  <c r="K222" i="1"/>
  <c r="J222" i="1"/>
  <c r="G222" i="1"/>
  <c r="F222" i="1"/>
  <c r="K221" i="1"/>
  <c r="J221" i="1"/>
  <c r="G221" i="1"/>
  <c r="F221" i="1"/>
  <c r="K220" i="1"/>
  <c r="J220" i="1"/>
  <c r="G220" i="1"/>
  <c r="F220" i="1"/>
  <c r="K219" i="1"/>
  <c r="J219" i="1"/>
  <c r="G219" i="1"/>
  <c r="F219" i="1"/>
  <c r="K218" i="1"/>
  <c r="J218" i="1"/>
  <c r="G218" i="1"/>
  <c r="F218" i="1"/>
  <c r="K217" i="1"/>
  <c r="J217" i="1"/>
  <c r="G217" i="1"/>
  <c r="F217" i="1"/>
  <c r="K216" i="1"/>
  <c r="J216" i="1"/>
  <c r="G216" i="1"/>
  <c r="F216" i="1"/>
  <c r="K215" i="1"/>
  <c r="J215" i="1"/>
  <c r="G215" i="1"/>
  <c r="F215" i="1"/>
  <c r="K214" i="1"/>
  <c r="J214" i="1"/>
  <c r="G214" i="1"/>
  <c r="F214" i="1"/>
  <c r="H213" i="1"/>
  <c r="G213" i="1"/>
  <c r="D213" i="1"/>
  <c r="B213" i="1"/>
  <c r="J213" i="1" s="1"/>
  <c r="K212" i="1"/>
  <c r="J212" i="1"/>
  <c r="G212" i="1"/>
  <c r="F212" i="1"/>
  <c r="K211" i="1"/>
  <c r="J211" i="1"/>
  <c r="G211" i="1"/>
  <c r="F211" i="1"/>
  <c r="K210" i="1"/>
  <c r="J210" i="1"/>
  <c r="G210" i="1"/>
  <c r="F210" i="1"/>
  <c r="K209" i="1"/>
  <c r="J209" i="1"/>
  <c r="G209" i="1"/>
  <c r="F209" i="1"/>
  <c r="K208" i="1"/>
  <c r="J208" i="1"/>
  <c r="G208" i="1"/>
  <c r="F208" i="1"/>
  <c r="K207" i="1"/>
  <c r="J207" i="1"/>
  <c r="G207" i="1"/>
  <c r="F207" i="1"/>
  <c r="K206" i="1"/>
  <c r="J206" i="1"/>
  <c r="G206" i="1"/>
  <c r="F206" i="1"/>
  <c r="K205" i="1"/>
  <c r="J205" i="1"/>
  <c r="G205" i="1"/>
  <c r="F205" i="1"/>
  <c r="K204" i="1"/>
  <c r="J204" i="1"/>
  <c r="G204" i="1"/>
  <c r="F204" i="1"/>
  <c r="K203" i="1"/>
  <c r="J203" i="1"/>
  <c r="G203" i="1"/>
  <c r="F203" i="1"/>
  <c r="H202" i="1"/>
  <c r="D202" i="1"/>
  <c r="B202" i="1"/>
  <c r="J202" i="1" s="1"/>
  <c r="K201" i="1"/>
  <c r="J201" i="1"/>
  <c r="G201" i="1"/>
  <c r="F201" i="1"/>
  <c r="K200" i="1"/>
  <c r="J200" i="1"/>
  <c r="G200" i="1"/>
  <c r="F200" i="1"/>
  <c r="K199" i="1"/>
  <c r="J199" i="1"/>
  <c r="G199" i="1"/>
  <c r="F199" i="1"/>
  <c r="K198" i="1"/>
  <c r="J198" i="1"/>
  <c r="G198" i="1"/>
  <c r="F198" i="1"/>
  <c r="K197" i="1"/>
  <c r="J197" i="1"/>
  <c r="G197" i="1"/>
  <c r="F197" i="1"/>
  <c r="K196" i="1"/>
  <c r="J196" i="1"/>
  <c r="G196" i="1"/>
  <c r="F196" i="1"/>
  <c r="K195" i="1"/>
  <c r="J195" i="1"/>
  <c r="G195" i="1"/>
  <c r="F195" i="1"/>
  <c r="K194" i="1"/>
  <c r="J194" i="1"/>
  <c r="G194" i="1"/>
  <c r="F194" i="1"/>
  <c r="K193" i="1"/>
  <c r="J193" i="1"/>
  <c r="G193" i="1"/>
  <c r="F193" i="1"/>
  <c r="K192" i="1"/>
  <c r="J192" i="1"/>
  <c r="G192" i="1"/>
  <c r="F192" i="1"/>
  <c r="K191" i="1"/>
  <c r="J191" i="1"/>
  <c r="G191" i="1"/>
  <c r="F191" i="1"/>
  <c r="H190" i="1"/>
  <c r="D190" i="1"/>
  <c r="B190" i="1"/>
  <c r="K189" i="1"/>
  <c r="J189" i="1"/>
  <c r="G189" i="1"/>
  <c r="F189" i="1"/>
  <c r="K188" i="1"/>
  <c r="J188" i="1"/>
  <c r="G188" i="1"/>
  <c r="F188" i="1"/>
  <c r="K187" i="1"/>
  <c r="J187" i="1"/>
  <c r="G187" i="1"/>
  <c r="F187" i="1"/>
  <c r="K186" i="1"/>
  <c r="J186" i="1"/>
  <c r="G186" i="1"/>
  <c r="F186" i="1"/>
  <c r="K185" i="1"/>
  <c r="J185" i="1"/>
  <c r="G185" i="1"/>
  <c r="F185" i="1"/>
  <c r="K184" i="1"/>
  <c r="J184" i="1"/>
  <c r="G184" i="1"/>
  <c r="F184" i="1"/>
  <c r="K183" i="1"/>
  <c r="J183" i="1"/>
  <c r="G183" i="1"/>
  <c r="F183" i="1"/>
  <c r="K182" i="1"/>
  <c r="J182" i="1"/>
  <c r="G182" i="1"/>
  <c r="F182" i="1"/>
  <c r="K181" i="1"/>
  <c r="J181" i="1"/>
  <c r="G181" i="1"/>
  <c r="F181" i="1"/>
  <c r="K180" i="1"/>
  <c r="J180" i="1"/>
  <c r="G180" i="1"/>
  <c r="F180" i="1"/>
  <c r="K179" i="1"/>
  <c r="J179" i="1"/>
  <c r="G179" i="1"/>
  <c r="F179" i="1"/>
  <c r="H178" i="1"/>
  <c r="D178" i="1"/>
  <c r="B178" i="1"/>
  <c r="K168" i="1"/>
  <c r="J168" i="1"/>
  <c r="G168" i="1"/>
  <c r="F168" i="1"/>
  <c r="K167" i="1"/>
  <c r="J167" i="1"/>
  <c r="G167" i="1"/>
  <c r="F167" i="1"/>
  <c r="K166" i="1"/>
  <c r="J166" i="1"/>
  <c r="G166" i="1"/>
  <c r="F166" i="1"/>
  <c r="H165" i="1"/>
  <c r="D165" i="1"/>
  <c r="B165" i="1"/>
  <c r="K164" i="1"/>
  <c r="J164" i="1"/>
  <c r="G164" i="1"/>
  <c r="F164" i="1"/>
  <c r="K163" i="1"/>
  <c r="J163" i="1"/>
  <c r="G163" i="1"/>
  <c r="F163" i="1"/>
  <c r="H162" i="1"/>
  <c r="D162" i="1"/>
  <c r="B162" i="1"/>
  <c r="K162" i="1" s="1"/>
  <c r="K161" i="1"/>
  <c r="J161" i="1"/>
  <c r="G161" i="1"/>
  <c r="F161" i="1"/>
  <c r="K160" i="1"/>
  <c r="J160" i="1"/>
  <c r="G160" i="1"/>
  <c r="F160" i="1"/>
  <c r="K159" i="1"/>
  <c r="J159" i="1"/>
  <c r="G159" i="1"/>
  <c r="F159" i="1"/>
  <c r="K158" i="1"/>
  <c r="J158" i="1"/>
  <c r="G158" i="1"/>
  <c r="F158" i="1"/>
  <c r="K157" i="1"/>
  <c r="J157" i="1"/>
  <c r="G157" i="1"/>
  <c r="F157" i="1"/>
  <c r="K156" i="1"/>
  <c r="J156" i="1"/>
  <c r="G156" i="1"/>
  <c r="F156" i="1"/>
  <c r="K155" i="1"/>
  <c r="J155" i="1"/>
  <c r="G155" i="1"/>
  <c r="F155" i="1"/>
  <c r="K154" i="1"/>
  <c r="J154" i="1"/>
  <c r="G154" i="1"/>
  <c r="F154" i="1"/>
  <c r="K153" i="1"/>
  <c r="J153" i="1"/>
  <c r="G153" i="1"/>
  <c r="F153" i="1"/>
  <c r="K152" i="1"/>
  <c r="J152" i="1"/>
  <c r="G152" i="1"/>
  <c r="F152" i="1"/>
  <c r="K151" i="1"/>
  <c r="J151" i="1"/>
  <c r="G151" i="1"/>
  <c r="F151" i="1"/>
  <c r="K150" i="1"/>
  <c r="J150" i="1"/>
  <c r="G150" i="1"/>
  <c r="F150" i="1"/>
  <c r="K149" i="1"/>
  <c r="J149" i="1"/>
  <c r="G149" i="1"/>
  <c r="F149" i="1"/>
  <c r="K148" i="1"/>
  <c r="J148" i="1"/>
  <c r="G148" i="1"/>
  <c r="F148" i="1"/>
  <c r="K147" i="1"/>
  <c r="J147" i="1"/>
  <c r="G147" i="1"/>
  <c r="F147" i="1"/>
  <c r="K146" i="1"/>
  <c r="J146" i="1"/>
  <c r="G146" i="1"/>
  <c r="F146" i="1"/>
  <c r="H145" i="1"/>
  <c r="D145" i="1"/>
  <c r="B145" i="1"/>
  <c r="K144" i="1"/>
  <c r="J144" i="1"/>
  <c r="G144" i="1"/>
  <c r="F144" i="1"/>
  <c r="K143" i="1"/>
  <c r="J143" i="1"/>
  <c r="G143" i="1"/>
  <c r="F143" i="1"/>
  <c r="K142" i="1"/>
  <c r="J142" i="1"/>
  <c r="G142" i="1"/>
  <c r="F142" i="1"/>
  <c r="K141" i="1"/>
  <c r="J141" i="1"/>
  <c r="G141" i="1"/>
  <c r="F141" i="1"/>
  <c r="K140" i="1"/>
  <c r="J140" i="1"/>
  <c r="G140" i="1"/>
  <c r="F140" i="1"/>
  <c r="K139" i="1"/>
  <c r="J139" i="1"/>
  <c r="G139" i="1"/>
  <c r="F139" i="1"/>
  <c r="K138" i="1"/>
  <c r="J138" i="1"/>
  <c r="G138" i="1"/>
  <c r="F138" i="1"/>
  <c r="H137" i="1"/>
  <c r="D137" i="1"/>
  <c r="B137" i="1"/>
  <c r="K136" i="1"/>
  <c r="J136" i="1"/>
  <c r="G136" i="1"/>
  <c r="F136" i="1"/>
  <c r="K135" i="1"/>
  <c r="J135" i="1"/>
  <c r="G135" i="1"/>
  <c r="F135" i="1"/>
  <c r="K134" i="1"/>
  <c r="J134" i="1"/>
  <c r="G134" i="1"/>
  <c r="F134" i="1"/>
  <c r="K133" i="1"/>
  <c r="J133" i="1"/>
  <c r="G133" i="1"/>
  <c r="F133" i="1"/>
  <c r="K132" i="1"/>
  <c r="J132" i="1"/>
  <c r="G132" i="1"/>
  <c r="F132" i="1"/>
  <c r="K131" i="1"/>
  <c r="J131" i="1"/>
  <c r="G131" i="1"/>
  <c r="F131" i="1"/>
  <c r="K130" i="1"/>
  <c r="J130" i="1"/>
  <c r="G130" i="1"/>
  <c r="F130" i="1"/>
  <c r="K129" i="1"/>
  <c r="J129" i="1"/>
  <c r="G129" i="1"/>
  <c r="F129" i="1"/>
  <c r="K128" i="1"/>
  <c r="J128" i="1"/>
  <c r="G128" i="1"/>
  <c r="F128" i="1"/>
  <c r="K127" i="1"/>
  <c r="J127" i="1"/>
  <c r="G127" i="1"/>
  <c r="F127" i="1"/>
  <c r="K126" i="1"/>
  <c r="J126" i="1"/>
  <c r="G126" i="1"/>
  <c r="F126" i="1"/>
  <c r="K125" i="1"/>
  <c r="J125" i="1"/>
  <c r="G125" i="1"/>
  <c r="F125" i="1"/>
  <c r="K124" i="1"/>
  <c r="J124" i="1"/>
  <c r="G124" i="1"/>
  <c r="F124" i="1"/>
  <c r="H123" i="1"/>
  <c r="H122" i="1" s="1"/>
  <c r="D123" i="1"/>
  <c r="B123" i="1"/>
  <c r="K114" i="1"/>
  <c r="J114" i="1"/>
  <c r="G114" i="1"/>
  <c r="F114" i="1"/>
  <c r="H113" i="1"/>
  <c r="H477" i="1" s="1"/>
  <c r="D113" i="1"/>
  <c r="B113" i="1"/>
  <c r="B477" i="1" s="1"/>
  <c r="K112" i="1"/>
  <c r="J112" i="1"/>
  <c r="G112" i="1"/>
  <c r="F112" i="1"/>
  <c r="K111" i="1"/>
  <c r="J111" i="1"/>
  <c r="G111" i="1"/>
  <c r="F111" i="1"/>
  <c r="K110" i="1"/>
  <c r="J110" i="1"/>
  <c r="G110" i="1"/>
  <c r="F110" i="1"/>
  <c r="K109" i="1"/>
  <c r="J109" i="1"/>
  <c r="G109" i="1"/>
  <c r="F109" i="1"/>
  <c r="K108" i="1"/>
  <c r="J108" i="1"/>
  <c r="G108" i="1"/>
  <c r="F108" i="1"/>
  <c r="H107" i="1"/>
  <c r="D107" i="1"/>
  <c r="D106" i="1" s="1"/>
  <c r="B107" i="1"/>
  <c r="B106" i="1" s="1"/>
  <c r="G106" i="1" s="1"/>
  <c r="K105" i="1"/>
  <c r="J105" i="1"/>
  <c r="G105" i="1"/>
  <c r="F105" i="1"/>
  <c r="K104" i="1"/>
  <c r="J104" i="1"/>
  <c r="G104" i="1"/>
  <c r="F104" i="1"/>
  <c r="K103" i="1"/>
  <c r="J103" i="1"/>
  <c r="G103" i="1"/>
  <c r="F103" i="1"/>
  <c r="K102" i="1"/>
  <c r="J102" i="1"/>
  <c r="G102" i="1"/>
  <c r="F102" i="1"/>
  <c r="K101" i="1"/>
  <c r="J101" i="1"/>
  <c r="G101" i="1"/>
  <c r="F101" i="1"/>
  <c r="K100" i="1"/>
  <c r="J100" i="1"/>
  <c r="G100" i="1"/>
  <c r="F100" i="1"/>
  <c r="K99" i="1"/>
  <c r="J99" i="1"/>
  <c r="G99" i="1"/>
  <c r="F99" i="1"/>
  <c r="K98" i="1"/>
  <c r="J98" i="1"/>
  <c r="G98" i="1"/>
  <c r="F98" i="1"/>
  <c r="K97" i="1"/>
  <c r="J97" i="1"/>
  <c r="G97" i="1"/>
  <c r="F97" i="1"/>
  <c r="K96" i="1"/>
  <c r="J96" i="1"/>
  <c r="G96" i="1"/>
  <c r="F96" i="1"/>
  <c r="K95" i="1"/>
  <c r="J95" i="1"/>
  <c r="G95" i="1"/>
  <c r="F95" i="1"/>
  <c r="K94" i="1"/>
  <c r="J94" i="1"/>
  <c r="G94" i="1"/>
  <c r="F94" i="1"/>
  <c r="K93" i="1"/>
  <c r="J93" i="1"/>
  <c r="G93" i="1"/>
  <c r="F93" i="1"/>
  <c r="K92" i="1"/>
  <c r="J92" i="1"/>
  <c r="G92" i="1"/>
  <c r="F92" i="1"/>
  <c r="K91" i="1"/>
  <c r="J91" i="1"/>
  <c r="G91" i="1"/>
  <c r="F91" i="1"/>
  <c r="K90" i="1"/>
  <c r="J90" i="1"/>
  <c r="G90" i="1"/>
  <c r="F90" i="1"/>
  <c r="K89" i="1"/>
  <c r="J89" i="1"/>
  <c r="G89" i="1"/>
  <c r="F89" i="1"/>
  <c r="K88" i="1"/>
  <c r="J88" i="1"/>
  <c r="G88" i="1"/>
  <c r="F88" i="1"/>
  <c r="H87" i="1"/>
  <c r="D87" i="1"/>
  <c r="B87" i="1"/>
  <c r="K87" i="1" s="1"/>
  <c r="K86" i="1"/>
  <c r="J86" i="1"/>
  <c r="G86" i="1"/>
  <c r="F86" i="1"/>
  <c r="H85" i="1"/>
  <c r="D85" i="1"/>
  <c r="B85" i="1"/>
  <c r="K85" i="1" s="1"/>
  <c r="K84" i="1"/>
  <c r="J84" i="1"/>
  <c r="G84" i="1"/>
  <c r="F84" i="1"/>
  <c r="H81" i="1"/>
  <c r="H120" i="1" s="1"/>
  <c r="I81" i="1" s="1"/>
  <c r="D81" i="1"/>
  <c r="D120" i="1" s="1"/>
  <c r="B81" i="1"/>
  <c r="H80" i="1"/>
  <c r="D80" i="1"/>
  <c r="B80" i="1"/>
  <c r="K75" i="1"/>
  <c r="J75" i="1"/>
  <c r="G75" i="1"/>
  <c r="F75" i="1"/>
  <c r="K74" i="1"/>
  <c r="J74" i="1"/>
  <c r="G74" i="1"/>
  <c r="F74" i="1"/>
  <c r="K73" i="1"/>
  <c r="J73" i="1"/>
  <c r="G73" i="1"/>
  <c r="F73" i="1"/>
  <c r="K72" i="1"/>
  <c r="J72" i="1"/>
  <c r="G72" i="1"/>
  <c r="F72" i="1"/>
  <c r="K71" i="1"/>
  <c r="J71" i="1"/>
  <c r="G71" i="1"/>
  <c r="F71" i="1"/>
  <c r="K70" i="1"/>
  <c r="J70" i="1"/>
  <c r="G70" i="1"/>
  <c r="F70" i="1"/>
  <c r="K69" i="1"/>
  <c r="J69" i="1"/>
  <c r="G69" i="1"/>
  <c r="F69" i="1"/>
  <c r="K68" i="1"/>
  <c r="J68" i="1"/>
  <c r="G68" i="1"/>
  <c r="F68" i="1"/>
  <c r="K67" i="1"/>
  <c r="J67" i="1"/>
  <c r="G67" i="1"/>
  <c r="F67" i="1"/>
  <c r="K66" i="1"/>
  <c r="J66" i="1"/>
  <c r="G66" i="1"/>
  <c r="F66" i="1"/>
  <c r="K65" i="1"/>
  <c r="J65" i="1"/>
  <c r="G65" i="1"/>
  <c r="F65" i="1"/>
  <c r="K64" i="1"/>
  <c r="J64" i="1"/>
  <c r="G64" i="1"/>
  <c r="F64" i="1"/>
  <c r="K63" i="1"/>
  <c r="J63" i="1"/>
  <c r="G63" i="1"/>
  <c r="F63" i="1"/>
  <c r="K62" i="1"/>
  <c r="J62" i="1"/>
  <c r="G62" i="1"/>
  <c r="F62" i="1"/>
  <c r="K61" i="1"/>
  <c r="J61" i="1"/>
  <c r="G61" i="1"/>
  <c r="F61" i="1"/>
  <c r="K60" i="1"/>
  <c r="J60" i="1"/>
  <c r="G60" i="1"/>
  <c r="F60" i="1"/>
  <c r="K59" i="1"/>
  <c r="J59" i="1"/>
  <c r="G59" i="1"/>
  <c r="F59" i="1"/>
  <c r="K58" i="1"/>
  <c r="J58" i="1"/>
  <c r="G58" i="1"/>
  <c r="F58" i="1"/>
  <c r="K57" i="1"/>
  <c r="J57" i="1"/>
  <c r="G57" i="1"/>
  <c r="F57" i="1"/>
  <c r="H56" i="1"/>
  <c r="H79" i="1" s="1"/>
  <c r="D56" i="1"/>
  <c r="D79" i="1" s="1"/>
  <c r="B56" i="1"/>
  <c r="K55" i="1"/>
  <c r="J55" i="1"/>
  <c r="G55" i="1"/>
  <c r="F55" i="1"/>
  <c r="K54" i="1"/>
  <c r="J54" i="1"/>
  <c r="G54" i="1"/>
  <c r="F54" i="1"/>
  <c r="K53" i="1"/>
  <c r="J53" i="1"/>
  <c r="G53" i="1"/>
  <c r="F53" i="1"/>
  <c r="K52" i="1"/>
  <c r="J52" i="1"/>
  <c r="G52" i="1"/>
  <c r="F52" i="1"/>
  <c r="K51" i="1"/>
  <c r="J51" i="1"/>
  <c r="G51" i="1"/>
  <c r="F51" i="1"/>
  <c r="K50" i="1"/>
  <c r="J50" i="1"/>
  <c r="G50" i="1"/>
  <c r="F50" i="1"/>
  <c r="K49" i="1"/>
  <c r="J49" i="1"/>
  <c r="G49" i="1"/>
  <c r="F49" i="1"/>
  <c r="K48" i="1"/>
  <c r="J48" i="1"/>
  <c r="G48" i="1"/>
  <c r="F48" i="1"/>
  <c r="K47" i="1"/>
  <c r="J47" i="1"/>
  <c r="G47" i="1"/>
  <c r="F47" i="1"/>
  <c r="K46" i="1"/>
  <c r="J46" i="1"/>
  <c r="G46" i="1"/>
  <c r="F46" i="1"/>
  <c r="K45" i="1"/>
  <c r="J45" i="1"/>
  <c r="G45" i="1"/>
  <c r="F45" i="1"/>
  <c r="H44" i="1"/>
  <c r="D44" i="1"/>
  <c r="B44" i="1"/>
  <c r="F44" i="1" s="1"/>
  <c r="K43" i="1"/>
  <c r="J43" i="1"/>
  <c r="G43" i="1"/>
  <c r="F43" i="1"/>
  <c r="K42" i="1"/>
  <c r="J42" i="1"/>
  <c r="G42" i="1"/>
  <c r="F42" i="1"/>
  <c r="K41" i="1"/>
  <c r="J41" i="1"/>
  <c r="G41" i="1"/>
  <c r="F41" i="1"/>
  <c r="K40" i="1"/>
  <c r="J40" i="1"/>
  <c r="G40" i="1"/>
  <c r="F40" i="1"/>
  <c r="K39" i="1"/>
  <c r="J39" i="1"/>
  <c r="G39" i="1"/>
  <c r="F39" i="1"/>
  <c r="K38" i="1"/>
  <c r="J38" i="1"/>
  <c r="G38" i="1"/>
  <c r="F38" i="1"/>
  <c r="K37" i="1"/>
  <c r="J37" i="1"/>
  <c r="G37" i="1"/>
  <c r="F37" i="1"/>
  <c r="H36" i="1"/>
  <c r="D36" i="1"/>
  <c r="B36" i="1"/>
  <c r="K35" i="1"/>
  <c r="J35" i="1"/>
  <c r="G35" i="1"/>
  <c r="F35" i="1"/>
  <c r="K34" i="1"/>
  <c r="J34" i="1"/>
  <c r="G34" i="1"/>
  <c r="F34" i="1"/>
  <c r="K33" i="1"/>
  <c r="J33" i="1"/>
  <c r="G33" i="1"/>
  <c r="F33" i="1"/>
  <c r="K32" i="1"/>
  <c r="J32" i="1"/>
  <c r="G32" i="1"/>
  <c r="F32" i="1"/>
  <c r="K31" i="1"/>
  <c r="J31" i="1"/>
  <c r="G31" i="1"/>
  <c r="F31" i="1"/>
  <c r="K30" i="1"/>
  <c r="J30" i="1"/>
  <c r="G30" i="1"/>
  <c r="F30" i="1"/>
  <c r="K29" i="1"/>
  <c r="J29" i="1"/>
  <c r="G29" i="1"/>
  <c r="F29" i="1"/>
  <c r="K28" i="1"/>
  <c r="J28" i="1"/>
  <c r="G28" i="1"/>
  <c r="F28" i="1"/>
  <c r="K27" i="1"/>
  <c r="J27" i="1"/>
  <c r="G27" i="1"/>
  <c r="F27" i="1"/>
  <c r="K26" i="1"/>
  <c r="J26" i="1"/>
  <c r="G26" i="1"/>
  <c r="F26" i="1"/>
  <c r="K25" i="1"/>
  <c r="J25" i="1"/>
  <c r="G25" i="1"/>
  <c r="F25" i="1"/>
  <c r="K24" i="1"/>
  <c r="J24" i="1"/>
  <c r="G24" i="1"/>
  <c r="F24" i="1"/>
  <c r="K23" i="1"/>
  <c r="J23" i="1"/>
  <c r="G23" i="1"/>
  <c r="F23" i="1"/>
  <c r="K22" i="1"/>
  <c r="J22" i="1"/>
  <c r="G22" i="1"/>
  <c r="F22" i="1"/>
  <c r="K21" i="1"/>
  <c r="J21" i="1"/>
  <c r="G21" i="1"/>
  <c r="F21" i="1"/>
  <c r="K20" i="1"/>
  <c r="J20" i="1"/>
  <c r="G20" i="1"/>
  <c r="F20" i="1"/>
  <c r="K19" i="1"/>
  <c r="J19" i="1"/>
  <c r="G19" i="1"/>
  <c r="F19" i="1"/>
  <c r="K18" i="1"/>
  <c r="J18" i="1"/>
  <c r="G18" i="1"/>
  <c r="F18" i="1"/>
  <c r="J17" i="1"/>
  <c r="H17" i="1"/>
  <c r="D17" i="1"/>
  <c r="D16" i="1" s="1"/>
  <c r="B17" i="1"/>
  <c r="H16" i="1"/>
  <c r="K14" i="1"/>
  <c r="J14" i="1"/>
  <c r="G14" i="1"/>
  <c r="F14" i="1"/>
  <c r="K13" i="1"/>
  <c r="J13" i="1"/>
  <c r="G13" i="1"/>
  <c r="F13" i="1"/>
  <c r="K12" i="1"/>
  <c r="J12" i="1"/>
  <c r="G12" i="1"/>
  <c r="F12" i="1"/>
  <c r="H11" i="1"/>
  <c r="D11" i="1"/>
  <c r="B11" i="1"/>
  <c r="K10" i="1"/>
  <c r="J10" i="1"/>
  <c r="G10" i="1"/>
  <c r="F10" i="1"/>
  <c r="K9" i="1"/>
  <c r="J9" i="1"/>
  <c r="G9" i="1"/>
  <c r="F9" i="1"/>
  <c r="H8" i="1"/>
  <c r="H476" i="1" s="1"/>
  <c r="D8" i="1"/>
  <c r="D476" i="1" s="1"/>
  <c r="B8" i="1"/>
  <c r="B476" i="1" s="1"/>
  <c r="J36" i="1" l="1"/>
  <c r="G85" i="1"/>
  <c r="K241" i="1"/>
  <c r="G345" i="1"/>
  <c r="J366" i="1"/>
  <c r="K461" i="1"/>
  <c r="F85" i="1"/>
  <c r="K395" i="1"/>
  <c r="F8" i="1"/>
  <c r="J398" i="1"/>
  <c r="B435" i="1"/>
  <c r="K435" i="1" s="1"/>
  <c r="G226" i="1"/>
  <c r="F263" i="1"/>
  <c r="F312" i="1"/>
  <c r="G11" i="1"/>
  <c r="D15" i="1"/>
  <c r="D77" i="1" s="1"/>
  <c r="J80" i="1"/>
  <c r="F407" i="1"/>
  <c r="K429" i="1"/>
  <c r="G56" i="1"/>
  <c r="K407" i="1"/>
  <c r="J467" i="1"/>
  <c r="D118" i="1"/>
  <c r="D172" i="1" s="1"/>
  <c r="D83" i="1"/>
  <c r="F87" i="1"/>
  <c r="F202" i="1"/>
  <c r="F270" i="1"/>
  <c r="G312" i="1"/>
  <c r="K322" i="1"/>
  <c r="F349" i="1"/>
  <c r="F359" i="1"/>
  <c r="G467" i="1"/>
  <c r="G44" i="1"/>
  <c r="G87" i="1"/>
  <c r="K165" i="1"/>
  <c r="G202" i="1"/>
  <c r="K213" i="1"/>
  <c r="D240" i="1"/>
  <c r="G270" i="1"/>
  <c r="G349" i="1"/>
  <c r="K359" i="1"/>
  <c r="K398" i="1"/>
  <c r="H404" i="1"/>
  <c r="K436" i="1"/>
  <c r="K36" i="1"/>
  <c r="K80" i="1"/>
  <c r="H119" i="1"/>
  <c r="I80" i="1" s="1"/>
  <c r="K312" i="1"/>
  <c r="K405" i="1"/>
  <c r="J407" i="1"/>
  <c r="J411" i="1"/>
  <c r="H410" i="1"/>
  <c r="F443" i="1"/>
  <c r="J461" i="1"/>
  <c r="B466" i="1"/>
  <c r="J466" i="1" s="1"/>
  <c r="F11" i="1"/>
  <c r="K202" i="1"/>
  <c r="J241" i="1"/>
  <c r="G263" i="1"/>
  <c r="K270" i="1"/>
  <c r="F319" i="1"/>
  <c r="F334" i="1"/>
  <c r="G107" i="1"/>
  <c r="E81" i="1"/>
  <c r="K226" i="1"/>
  <c r="F241" i="1"/>
  <c r="J263" i="1"/>
  <c r="J324" i="1"/>
  <c r="H261" i="1"/>
  <c r="H260" i="1" s="1"/>
  <c r="H442" i="1"/>
  <c r="H78" i="1"/>
  <c r="F213" i="1"/>
  <c r="D361" i="1"/>
  <c r="K44" i="1"/>
  <c r="H15" i="1"/>
  <c r="H77" i="1" s="1"/>
  <c r="K386" i="1"/>
  <c r="J386" i="1"/>
  <c r="G386" i="1"/>
  <c r="F386" i="1"/>
  <c r="K17" i="1"/>
  <c r="H118" i="1"/>
  <c r="I79" i="1" s="1"/>
  <c r="I119" i="1"/>
  <c r="G137" i="1"/>
  <c r="F137" i="1"/>
  <c r="K137" i="1"/>
  <c r="J137" i="1"/>
  <c r="G81" i="1"/>
  <c r="F81" i="1"/>
  <c r="B120" i="1"/>
  <c r="K81" i="1"/>
  <c r="C81" i="1"/>
  <c r="H174" i="1"/>
  <c r="I120" i="1"/>
  <c r="D119" i="1"/>
  <c r="E80" i="1" s="1"/>
  <c r="G80" i="1"/>
  <c r="F80" i="1"/>
  <c r="J81" i="1"/>
  <c r="B16" i="1"/>
  <c r="B78" i="1" s="1"/>
  <c r="G17" i="1"/>
  <c r="F17" i="1"/>
  <c r="D477" i="1"/>
  <c r="F477" i="1" s="1"/>
  <c r="F113" i="1"/>
  <c r="G36" i="1"/>
  <c r="F36" i="1"/>
  <c r="G113" i="1"/>
  <c r="B122" i="1"/>
  <c r="K123" i="1"/>
  <c r="J123" i="1"/>
  <c r="G123" i="1"/>
  <c r="F123" i="1"/>
  <c r="J56" i="1"/>
  <c r="K145" i="1"/>
  <c r="G322" i="1"/>
  <c r="F322" i="1"/>
  <c r="H475" i="1"/>
  <c r="J44" i="1"/>
  <c r="K56" i="1"/>
  <c r="D174" i="1"/>
  <c r="E120" i="1"/>
  <c r="B83" i="1"/>
  <c r="D122" i="1"/>
  <c r="D170" i="1" s="1"/>
  <c r="D261" i="1"/>
  <c r="J85" i="1"/>
  <c r="K113" i="1"/>
  <c r="F145" i="1"/>
  <c r="G327" i="1"/>
  <c r="F327" i="1"/>
  <c r="J8" i="1"/>
  <c r="J11" i="1"/>
  <c r="D78" i="1"/>
  <c r="B79" i="1"/>
  <c r="J87" i="1"/>
  <c r="F106" i="1"/>
  <c r="F107" i="1"/>
  <c r="G145" i="1"/>
  <c r="J234" i="1"/>
  <c r="K317" i="1"/>
  <c r="J317" i="1"/>
  <c r="G317" i="1"/>
  <c r="F317" i="1"/>
  <c r="G303" i="1"/>
  <c r="F303" i="1"/>
  <c r="K303" i="1"/>
  <c r="J303" i="1"/>
  <c r="B261" i="1"/>
  <c r="G8" i="1"/>
  <c r="K476" i="1"/>
  <c r="J476" i="1"/>
  <c r="B475" i="1"/>
  <c r="G476" i="1"/>
  <c r="F476" i="1"/>
  <c r="K8" i="1"/>
  <c r="K11" i="1"/>
  <c r="F56" i="1"/>
  <c r="B119" i="1"/>
  <c r="H177" i="1"/>
  <c r="K178" i="1"/>
  <c r="K190" i="1"/>
  <c r="G190" i="1"/>
  <c r="J190" i="1"/>
  <c r="F190" i="1"/>
  <c r="B177" i="1"/>
  <c r="K334" i="1"/>
  <c r="J334" i="1"/>
  <c r="D171" i="1"/>
  <c r="H106" i="1"/>
  <c r="H117" i="1" s="1"/>
  <c r="J145" i="1"/>
  <c r="J107" i="1"/>
  <c r="F162" i="1"/>
  <c r="F165" i="1"/>
  <c r="K263" i="1"/>
  <c r="G324" i="1"/>
  <c r="F324" i="1"/>
  <c r="K107" i="1"/>
  <c r="G162" i="1"/>
  <c r="G165" i="1"/>
  <c r="J178" i="1"/>
  <c r="K288" i="1"/>
  <c r="G288" i="1"/>
  <c r="F288" i="1"/>
  <c r="K291" i="1"/>
  <c r="G291" i="1"/>
  <c r="F291" i="1"/>
  <c r="K345" i="1"/>
  <c r="F388" i="1"/>
  <c r="K234" i="1"/>
  <c r="G234" i="1"/>
  <c r="F400" i="1"/>
  <c r="K400" i="1"/>
  <c r="J400" i="1"/>
  <c r="G400" i="1"/>
  <c r="D177" i="1"/>
  <c r="K381" i="1"/>
  <c r="J162" i="1"/>
  <c r="J165" i="1"/>
  <c r="K477" i="1"/>
  <c r="J477" i="1"/>
  <c r="G477" i="1"/>
  <c r="J113" i="1"/>
  <c r="G178" i="1"/>
  <c r="F234" i="1"/>
  <c r="J288" i="1"/>
  <c r="J291" i="1"/>
  <c r="G309" i="1"/>
  <c r="F309" i="1"/>
  <c r="B361" i="1"/>
  <c r="F363" i="1"/>
  <c r="K363" i="1"/>
  <c r="G363" i="1"/>
  <c r="F395" i="1"/>
  <c r="F178" i="1"/>
  <c r="J226" i="1"/>
  <c r="B240" i="1"/>
  <c r="K327" i="1"/>
  <c r="G339" i="1"/>
  <c r="K339" i="1"/>
  <c r="K319" i="1"/>
  <c r="J327" i="1"/>
  <c r="J345" i="1"/>
  <c r="F366" i="1"/>
  <c r="J381" i="1"/>
  <c r="K324" i="1"/>
  <c r="G334" i="1"/>
  <c r="K349" i="1"/>
  <c r="G478" i="1"/>
  <c r="F478" i="1"/>
  <c r="K478" i="1"/>
  <c r="J478" i="1"/>
  <c r="J309" i="1"/>
  <c r="F339" i="1"/>
  <c r="G366" i="1"/>
  <c r="G449" i="1"/>
  <c r="F449" i="1"/>
  <c r="G359" i="1"/>
  <c r="F378" i="1"/>
  <c r="F381" i="1"/>
  <c r="G388" i="1"/>
  <c r="G421" i="1"/>
  <c r="F421" i="1"/>
  <c r="K421" i="1"/>
  <c r="B428" i="1"/>
  <c r="G429" i="1"/>
  <c r="F429" i="1"/>
  <c r="D435" i="1"/>
  <c r="F436" i="1"/>
  <c r="B472" i="1"/>
  <c r="G473" i="1"/>
  <c r="F473" i="1"/>
  <c r="G378" i="1"/>
  <c r="G381" i="1"/>
  <c r="D442" i="1"/>
  <c r="G466" i="1"/>
  <c r="F466" i="1"/>
  <c r="K467" i="1"/>
  <c r="F489" i="1"/>
  <c r="K489" i="1"/>
  <c r="J489" i="1"/>
  <c r="G489" i="1"/>
  <c r="J319" i="1"/>
  <c r="J388" i="1"/>
  <c r="J449" i="1"/>
  <c r="J395" i="1"/>
  <c r="D404" i="1"/>
  <c r="G405" i="1"/>
  <c r="B410" i="1"/>
  <c r="G411" i="1"/>
  <c r="F411" i="1"/>
  <c r="J421" i="1"/>
  <c r="D428" i="1"/>
  <c r="J429" i="1"/>
  <c r="B442" i="1"/>
  <c r="K449" i="1"/>
  <c r="J443" i="1"/>
  <c r="F461" i="1"/>
  <c r="G395" i="1"/>
  <c r="G398" i="1"/>
  <c r="B404" i="1"/>
  <c r="G407" i="1"/>
  <c r="G436" i="1"/>
  <c r="K443" i="1"/>
  <c r="H459" i="1"/>
  <c r="G461" i="1"/>
  <c r="J405" i="1"/>
  <c r="B459" i="1"/>
  <c r="J435" i="1" l="1"/>
  <c r="E79" i="1"/>
  <c r="H173" i="1"/>
  <c r="D475" i="1"/>
  <c r="E118" i="1"/>
  <c r="K466" i="1"/>
  <c r="I117" i="1"/>
  <c r="I78" i="1"/>
  <c r="G261" i="1"/>
  <c r="B260" i="1"/>
  <c r="K261" i="1"/>
  <c r="J261" i="1"/>
  <c r="F261" i="1"/>
  <c r="B173" i="1"/>
  <c r="K119" i="1"/>
  <c r="C119" i="1"/>
  <c r="G119" i="1"/>
  <c r="F119" i="1"/>
  <c r="J119" i="1"/>
  <c r="C80" i="1"/>
  <c r="H258" i="1"/>
  <c r="I258" i="1" s="1"/>
  <c r="I174" i="1"/>
  <c r="B117" i="1"/>
  <c r="F78" i="1"/>
  <c r="K78" i="1"/>
  <c r="C78" i="1"/>
  <c r="J78" i="1"/>
  <c r="G78" i="1"/>
  <c r="K16" i="1"/>
  <c r="J16" i="1"/>
  <c r="B15" i="1"/>
  <c r="G16" i="1"/>
  <c r="F16" i="1"/>
  <c r="K404" i="1"/>
  <c r="J404" i="1"/>
  <c r="G404" i="1"/>
  <c r="F404" i="1"/>
  <c r="K428" i="1"/>
  <c r="J428" i="1"/>
  <c r="G428" i="1"/>
  <c r="F428" i="1"/>
  <c r="F240" i="1"/>
  <c r="J240" i="1"/>
  <c r="K240" i="1"/>
  <c r="G240" i="1"/>
  <c r="D176" i="1"/>
  <c r="G475" i="1"/>
  <c r="F475" i="1"/>
  <c r="K475" i="1"/>
  <c r="J475" i="1"/>
  <c r="D117" i="1"/>
  <c r="E117" i="1" s="1"/>
  <c r="D116" i="1"/>
  <c r="E477" i="1" s="1"/>
  <c r="G122" i="1"/>
  <c r="K122" i="1"/>
  <c r="J122" i="1"/>
  <c r="F122" i="1"/>
  <c r="G435" i="1"/>
  <c r="F435" i="1"/>
  <c r="D255" i="1"/>
  <c r="E255" i="1" s="1"/>
  <c r="E171" i="1"/>
  <c r="B118" i="1"/>
  <c r="K79" i="1"/>
  <c r="C79" i="1"/>
  <c r="J79" i="1"/>
  <c r="G79" i="1"/>
  <c r="F79" i="1"/>
  <c r="K459" i="1"/>
  <c r="J459" i="1"/>
  <c r="G459" i="1"/>
  <c r="F459" i="1"/>
  <c r="E122" i="1"/>
  <c r="B174" i="1"/>
  <c r="G120" i="1"/>
  <c r="F120" i="1"/>
  <c r="C120" i="1"/>
  <c r="K120" i="1"/>
  <c r="J120" i="1"/>
  <c r="E174" i="1"/>
  <c r="D258" i="1"/>
  <c r="E258" i="1" s="1"/>
  <c r="J472" i="1"/>
  <c r="G472" i="1"/>
  <c r="F472" i="1"/>
  <c r="K472" i="1"/>
  <c r="H257" i="1"/>
  <c r="I257" i="1" s="1"/>
  <c r="I173" i="1"/>
  <c r="J410" i="1"/>
  <c r="G410" i="1"/>
  <c r="F410" i="1"/>
  <c r="K410" i="1"/>
  <c r="B176" i="1"/>
  <c r="G177" i="1"/>
  <c r="F177" i="1"/>
  <c r="K177" i="1"/>
  <c r="J177" i="1"/>
  <c r="H176" i="1"/>
  <c r="G442" i="1"/>
  <c r="F442" i="1"/>
  <c r="K442" i="1"/>
  <c r="J442" i="1"/>
  <c r="D260" i="1"/>
  <c r="E260" i="1" s="1"/>
  <c r="J361" i="1"/>
  <c r="G361" i="1"/>
  <c r="F361" i="1"/>
  <c r="K361" i="1"/>
  <c r="H172" i="1"/>
  <c r="I118" i="1"/>
  <c r="H83" i="1"/>
  <c r="J106" i="1"/>
  <c r="K106" i="1"/>
  <c r="D254" i="1"/>
  <c r="B171" i="1"/>
  <c r="F83" i="1"/>
  <c r="G83" i="1"/>
  <c r="H171" i="1"/>
  <c r="D173" i="1"/>
  <c r="E119" i="1"/>
  <c r="E172" i="1"/>
  <c r="D256" i="1"/>
  <c r="E256" i="1" s="1"/>
  <c r="E435" i="1" l="1"/>
  <c r="E261" i="1"/>
  <c r="E77" i="1"/>
  <c r="E176" i="1"/>
  <c r="E170" i="1"/>
  <c r="E442" i="1"/>
  <c r="E78" i="1"/>
  <c r="F171" i="1"/>
  <c r="J171" i="1"/>
  <c r="B255" i="1"/>
  <c r="C171" i="1"/>
  <c r="K171" i="1"/>
  <c r="G171" i="1"/>
  <c r="H170" i="1"/>
  <c r="I172" i="1"/>
  <c r="H256" i="1"/>
  <c r="I256" i="1" s="1"/>
  <c r="E484" i="1"/>
  <c r="E483" i="1"/>
  <c r="E468" i="1"/>
  <c r="E467" i="1"/>
  <c r="E454" i="1"/>
  <c r="E434" i="1"/>
  <c r="E417" i="1"/>
  <c r="E455" i="1"/>
  <c r="E444" i="1"/>
  <c r="E418" i="1"/>
  <c r="E445" i="1"/>
  <c r="E422" i="1"/>
  <c r="E421" i="1"/>
  <c r="E419" i="1"/>
  <c r="E474" i="1"/>
  <c r="E446" i="1"/>
  <c r="E423" i="1"/>
  <c r="E420" i="1"/>
  <c r="E412" i="1"/>
  <c r="E391" i="1"/>
  <c r="E485" i="1"/>
  <c r="E479" i="1"/>
  <c r="E450" i="1"/>
  <c r="E447" i="1"/>
  <c r="E430" i="1"/>
  <c r="E424" i="1"/>
  <c r="E413" i="1"/>
  <c r="E482" i="1"/>
  <c r="E460" i="1"/>
  <c r="E431" i="1"/>
  <c r="E425" i="1"/>
  <c r="E396" i="1"/>
  <c r="E390" i="1"/>
  <c r="E385" i="1"/>
  <c r="E371" i="1"/>
  <c r="E351" i="1"/>
  <c r="E348" i="1"/>
  <c r="E331" i="1"/>
  <c r="E316" i="1"/>
  <c r="E299" i="1"/>
  <c r="E451" i="1"/>
  <c r="E438" i="1"/>
  <c r="E415" i="1"/>
  <c r="E409" i="1"/>
  <c r="E398" i="1"/>
  <c r="E397" i="1"/>
  <c r="E372" i="1"/>
  <c r="E352" i="1"/>
  <c r="E335" i="1"/>
  <c r="E332" i="1"/>
  <c r="E300" i="1"/>
  <c r="E448" i="1"/>
  <c r="E432" i="1"/>
  <c r="E426" i="1"/>
  <c r="E480" i="1"/>
  <c r="E452" i="1"/>
  <c r="E406" i="1"/>
  <c r="E392" i="1"/>
  <c r="E374" i="1"/>
  <c r="E462" i="1"/>
  <c r="E416" i="1"/>
  <c r="E393" i="1"/>
  <c r="E375" i="1"/>
  <c r="E367" i="1"/>
  <c r="E364" i="1"/>
  <c r="E355" i="1"/>
  <c r="E481" i="1"/>
  <c r="E433" i="1"/>
  <c r="E427" i="1"/>
  <c r="E399" i="1"/>
  <c r="E394" i="1"/>
  <c r="E405" i="1"/>
  <c r="E384" i="1"/>
  <c r="E380" i="1"/>
  <c r="E357" i="1"/>
  <c r="E353" i="1"/>
  <c r="E349" i="1"/>
  <c r="E325" i="1"/>
  <c r="E311" i="1"/>
  <c r="E304" i="1"/>
  <c r="E294" i="1"/>
  <c r="E280" i="1"/>
  <c r="E272" i="1"/>
  <c r="E269" i="1"/>
  <c r="E251" i="1"/>
  <c r="E243" i="1"/>
  <c r="E237" i="1"/>
  <c r="E223" i="1"/>
  <c r="E215" i="1"/>
  <c r="E212" i="1"/>
  <c r="E204" i="1"/>
  <c r="E201" i="1"/>
  <c r="E193" i="1"/>
  <c r="E182" i="1"/>
  <c r="E376" i="1"/>
  <c r="E373" i="1"/>
  <c r="E370" i="1"/>
  <c r="E354" i="1"/>
  <c r="E350" i="1"/>
  <c r="E340" i="1"/>
  <c r="E328" i="1"/>
  <c r="E314" i="1"/>
  <c r="E295" i="1"/>
  <c r="E282" i="1"/>
  <c r="E274" i="1"/>
  <c r="E245" i="1"/>
  <c r="E239" i="1"/>
  <c r="E228" i="1"/>
  <c r="E225" i="1"/>
  <c r="E217" i="1"/>
  <c r="E206" i="1"/>
  <c r="E195" i="1"/>
  <c r="E389" i="1"/>
  <c r="E378" i="1"/>
  <c r="E377" i="1"/>
  <c r="E358" i="1"/>
  <c r="E346" i="1"/>
  <c r="E333" i="1"/>
  <c r="E329" i="1"/>
  <c r="E320" i="1"/>
  <c r="E306" i="1"/>
  <c r="E283" i="1"/>
  <c r="E275" i="1"/>
  <c r="E453" i="1"/>
  <c r="E386" i="1"/>
  <c r="E382" i="1"/>
  <c r="E362" i="1"/>
  <c r="E341" i="1"/>
  <c r="E315" i="1"/>
  <c r="E296" i="1"/>
  <c r="E284" i="1"/>
  <c r="E276" i="1"/>
  <c r="E265" i="1"/>
  <c r="E262" i="1"/>
  <c r="E247" i="1"/>
  <c r="E230" i="1"/>
  <c r="E219" i="1"/>
  <c r="E208" i="1"/>
  <c r="E197" i="1"/>
  <c r="E186" i="1"/>
  <c r="E490" i="1"/>
  <c r="E414" i="1"/>
  <c r="E408" i="1"/>
  <c r="E383" i="1"/>
  <c r="E347" i="1"/>
  <c r="E330" i="1"/>
  <c r="E321" i="1"/>
  <c r="E307" i="1"/>
  <c r="E301" i="1"/>
  <c r="E297" i="1"/>
  <c r="E285" i="1"/>
  <c r="E342" i="1"/>
  <c r="E312" i="1"/>
  <c r="E271" i="1"/>
  <c r="E266" i="1"/>
  <c r="E250" i="1"/>
  <c r="E246" i="1"/>
  <c r="E233" i="1"/>
  <c r="E229" i="1"/>
  <c r="E224" i="1"/>
  <c r="E213" i="1"/>
  <c r="E168" i="1"/>
  <c r="E154" i="1"/>
  <c r="E146" i="1"/>
  <c r="E143" i="1"/>
  <c r="E132" i="1"/>
  <c r="E124" i="1"/>
  <c r="E100" i="1"/>
  <c r="E337" i="1"/>
  <c r="E298" i="1"/>
  <c r="E293" i="1"/>
  <c r="E290" i="1"/>
  <c r="E287" i="1"/>
  <c r="E281" i="1"/>
  <c r="E278" i="1"/>
  <c r="E226" i="1"/>
  <c r="E221" i="1"/>
  <c r="E200" i="1"/>
  <c r="E196" i="1"/>
  <c r="E192" i="1"/>
  <c r="E187" i="1"/>
  <c r="E178" i="1"/>
  <c r="E155" i="1"/>
  <c r="E147" i="1"/>
  <c r="E144" i="1"/>
  <c r="E133" i="1"/>
  <c r="E125" i="1"/>
  <c r="E369" i="1"/>
  <c r="E319" i="1"/>
  <c r="E318" i="1"/>
  <c r="E267" i="1"/>
  <c r="E263" i="1"/>
  <c r="E214" i="1"/>
  <c r="E209" i="1"/>
  <c r="E205" i="1"/>
  <c r="E188" i="1"/>
  <c r="E183" i="1"/>
  <c r="E156" i="1"/>
  <c r="E148" i="1"/>
  <c r="E134" i="1"/>
  <c r="E126" i="1"/>
  <c r="E387" i="1"/>
  <c r="E343" i="1"/>
  <c r="E323" i="1"/>
  <c r="E313" i="1"/>
  <c r="E238" i="1"/>
  <c r="E222" i="1"/>
  <c r="E218" i="1"/>
  <c r="E202" i="1"/>
  <c r="E184" i="1"/>
  <c r="E179" i="1"/>
  <c r="E157" i="1"/>
  <c r="E149" i="1"/>
  <c r="E472" i="1"/>
  <c r="E338" i="1"/>
  <c r="E324" i="1"/>
  <c r="E302" i="1"/>
  <c r="E279" i="1"/>
  <c r="E268" i="1"/>
  <c r="E264" i="1"/>
  <c r="E248" i="1"/>
  <c r="E244" i="1"/>
  <c r="E235" i="1"/>
  <c r="E231" i="1"/>
  <c r="E227" i="1"/>
  <c r="E210" i="1"/>
  <c r="E189" i="1"/>
  <c r="E180" i="1"/>
  <c r="E158" i="1"/>
  <c r="E150" i="1"/>
  <c r="E139" i="1"/>
  <c r="E136" i="1"/>
  <c r="E128" i="1"/>
  <c r="E116" i="1"/>
  <c r="E110" i="1"/>
  <c r="E104" i="1"/>
  <c r="E96" i="1"/>
  <c r="E360" i="1"/>
  <c r="E339" i="1"/>
  <c r="E326" i="1"/>
  <c r="E317" i="1"/>
  <c r="E310" i="1"/>
  <c r="E273" i="1"/>
  <c r="E252" i="1"/>
  <c r="E241" i="1"/>
  <c r="E240" i="1"/>
  <c r="E203" i="1"/>
  <c r="E198" i="1"/>
  <c r="E194" i="1"/>
  <c r="E185" i="1"/>
  <c r="E159" i="1"/>
  <c r="E151" i="1"/>
  <c r="E140" i="1"/>
  <c r="E129" i="1"/>
  <c r="E114" i="1"/>
  <c r="E111" i="1"/>
  <c r="E105" i="1"/>
  <c r="E365" i="1"/>
  <c r="E345" i="1"/>
  <c r="E336" i="1"/>
  <c r="E216" i="1"/>
  <c r="E211" i="1"/>
  <c r="E161" i="1"/>
  <c r="E138" i="1"/>
  <c r="E127" i="1"/>
  <c r="E109" i="1"/>
  <c r="E89" i="1"/>
  <c r="E86" i="1"/>
  <c r="E85" i="1"/>
  <c r="E71" i="1"/>
  <c r="E63" i="1"/>
  <c r="E52" i="1"/>
  <c r="E41" i="1"/>
  <c r="E30" i="1"/>
  <c r="E22" i="1"/>
  <c r="E13" i="1"/>
  <c r="E10" i="1"/>
  <c r="E286" i="1"/>
  <c r="E289" i="1"/>
  <c r="E249" i="1"/>
  <c r="E242" i="1"/>
  <c r="E164" i="1"/>
  <c r="E162" i="1"/>
  <c r="E141" i="1"/>
  <c r="E130" i="1"/>
  <c r="E90" i="1"/>
  <c r="E84" i="1"/>
  <c r="E72" i="1"/>
  <c r="E64" i="1"/>
  <c r="E53" i="1"/>
  <c r="E45" i="1"/>
  <c r="E42" i="1"/>
  <c r="E31" i="1"/>
  <c r="E23" i="1"/>
  <c r="E14" i="1"/>
  <c r="E163" i="1"/>
  <c r="E153" i="1"/>
  <c r="E368" i="1"/>
  <c r="E308" i="1"/>
  <c r="E207" i="1"/>
  <c r="E167" i="1"/>
  <c r="E101" i="1"/>
  <c r="E91" i="1"/>
  <c r="E73" i="1"/>
  <c r="E65" i="1"/>
  <c r="E57" i="1"/>
  <c r="E54" i="1"/>
  <c r="E46" i="1"/>
  <c r="E43" i="1"/>
  <c r="E32" i="1"/>
  <c r="E24" i="1"/>
  <c r="E191" i="1"/>
  <c r="E152" i="1"/>
  <c r="E142" i="1"/>
  <c r="E131" i="1"/>
  <c r="E107" i="1"/>
  <c r="E102" i="1"/>
  <c r="E97" i="1"/>
  <c r="E92" i="1"/>
  <c r="E74" i="1"/>
  <c r="E66" i="1"/>
  <c r="E58" i="1"/>
  <c r="E55" i="1"/>
  <c r="E47" i="1"/>
  <c r="E33" i="1"/>
  <c r="E25" i="1"/>
  <c r="E379" i="1"/>
  <c r="E356" i="1"/>
  <c r="E292" i="1"/>
  <c r="E137" i="1"/>
  <c r="E98" i="1"/>
  <c r="E93" i="1"/>
  <c r="E75" i="1"/>
  <c r="E67" i="1"/>
  <c r="E59" i="1"/>
  <c r="E48" i="1"/>
  <c r="E37" i="1"/>
  <c r="E34" i="1"/>
  <c r="E26" i="1"/>
  <c r="E18" i="1"/>
  <c r="E437" i="1"/>
  <c r="E270" i="1"/>
  <c r="E236" i="1"/>
  <c r="E220" i="1"/>
  <c r="E160" i="1"/>
  <c r="E103" i="1"/>
  <c r="E94" i="1"/>
  <c r="E68" i="1"/>
  <c r="E60" i="1"/>
  <c r="E49" i="1"/>
  <c r="E38" i="1"/>
  <c r="E35" i="1"/>
  <c r="E27" i="1"/>
  <c r="E19" i="1"/>
  <c r="E232" i="1"/>
  <c r="E99" i="1"/>
  <c r="E39" i="1"/>
  <c r="E29" i="1"/>
  <c r="E69" i="1"/>
  <c r="E277" i="1"/>
  <c r="E8" i="1"/>
  <c r="E166" i="1"/>
  <c r="E108" i="1"/>
  <c r="E61" i="1"/>
  <c r="E11" i="1"/>
  <c r="E95" i="1"/>
  <c r="E88" i="1"/>
  <c r="E40" i="1"/>
  <c r="E20" i="1"/>
  <c r="E305" i="1"/>
  <c r="E112" i="1"/>
  <c r="E344" i="1"/>
  <c r="E62" i="1"/>
  <c r="E50" i="1"/>
  <c r="E9" i="1"/>
  <c r="E12" i="1"/>
  <c r="E199" i="1"/>
  <c r="E181" i="1"/>
  <c r="E135" i="1"/>
  <c r="E28" i="1"/>
  <c r="E87" i="1"/>
  <c r="E70" i="1"/>
  <c r="E21" i="1"/>
  <c r="E51" i="1"/>
  <c r="E16" i="1"/>
  <c r="E17" i="1"/>
  <c r="E165" i="1"/>
  <c r="E473" i="1"/>
  <c r="E234" i="1"/>
  <c r="E190" i="1"/>
  <c r="E334" i="1"/>
  <c r="E489" i="1"/>
  <c r="E303" i="1"/>
  <c r="E106" i="1"/>
  <c r="E443" i="1"/>
  <c r="E359" i="1"/>
  <c r="E466" i="1"/>
  <c r="E15" i="1"/>
  <c r="E436" i="1"/>
  <c r="E461" i="1"/>
  <c r="E44" i="1"/>
  <c r="E113" i="1"/>
  <c r="E56" i="1"/>
  <c r="E309" i="1"/>
  <c r="E366" i="1"/>
  <c r="E363" i="1"/>
  <c r="E478" i="1"/>
  <c r="E476" i="1"/>
  <c r="E381" i="1"/>
  <c r="E361" i="1"/>
  <c r="E459" i="1"/>
  <c r="E123" i="1"/>
  <c r="E322" i="1"/>
  <c r="E145" i="1"/>
  <c r="E327" i="1"/>
  <c r="E83" i="1"/>
  <c r="E388" i="1"/>
  <c r="E411" i="1"/>
  <c r="E410" i="1"/>
  <c r="E407" i="1"/>
  <c r="E291" i="1"/>
  <c r="E36" i="1"/>
  <c r="E288" i="1"/>
  <c r="E395" i="1"/>
  <c r="E400" i="1"/>
  <c r="E449" i="1"/>
  <c r="E429" i="1"/>
  <c r="J173" i="1"/>
  <c r="F173" i="1"/>
  <c r="C173" i="1"/>
  <c r="B257" i="1"/>
  <c r="K173" i="1"/>
  <c r="G173" i="1"/>
  <c r="H116" i="1"/>
  <c r="I83" i="1" s="1"/>
  <c r="D402" i="1"/>
  <c r="E254" i="1"/>
  <c r="J83" i="1"/>
  <c r="E475" i="1"/>
  <c r="K15" i="1"/>
  <c r="J15" i="1"/>
  <c r="F15" i="1"/>
  <c r="B77" i="1"/>
  <c r="G15" i="1"/>
  <c r="B170" i="1"/>
  <c r="K260" i="1"/>
  <c r="G260" i="1"/>
  <c r="J260" i="1"/>
  <c r="F260" i="1"/>
  <c r="I171" i="1"/>
  <c r="H255" i="1"/>
  <c r="I255" i="1" s="1"/>
  <c r="B172" i="1"/>
  <c r="K118" i="1"/>
  <c r="J118" i="1"/>
  <c r="G118" i="1"/>
  <c r="F118" i="1"/>
  <c r="C118" i="1"/>
  <c r="K83" i="1"/>
  <c r="F176" i="1"/>
  <c r="J176" i="1"/>
  <c r="G176" i="1"/>
  <c r="K176" i="1"/>
  <c r="E177" i="1"/>
  <c r="G117" i="1"/>
  <c r="K117" i="1"/>
  <c r="C117" i="1"/>
  <c r="J117" i="1"/>
  <c r="F117" i="1"/>
  <c r="E173" i="1"/>
  <c r="D257" i="1"/>
  <c r="E257" i="1" s="1"/>
  <c r="F174" i="1"/>
  <c r="C174" i="1"/>
  <c r="K174" i="1"/>
  <c r="J174" i="1"/>
  <c r="B258" i="1"/>
  <c r="G174" i="1"/>
  <c r="E428" i="1"/>
  <c r="E404" i="1"/>
  <c r="I176" i="1" l="1"/>
  <c r="G77" i="1"/>
  <c r="F77" i="1"/>
  <c r="B116" i="1"/>
  <c r="K77" i="1"/>
  <c r="C77" i="1"/>
  <c r="J77" i="1"/>
  <c r="K258" i="1"/>
  <c r="C258" i="1"/>
  <c r="J258" i="1"/>
  <c r="G258" i="1"/>
  <c r="F258" i="1"/>
  <c r="G257" i="1"/>
  <c r="K257" i="1"/>
  <c r="C257" i="1"/>
  <c r="F257" i="1"/>
  <c r="J257" i="1"/>
  <c r="E402" i="1"/>
  <c r="D440" i="1"/>
  <c r="C170" i="1"/>
  <c r="K170" i="1"/>
  <c r="J170" i="1"/>
  <c r="G170" i="1"/>
  <c r="B254" i="1"/>
  <c r="F170" i="1"/>
  <c r="K255" i="1"/>
  <c r="C255" i="1"/>
  <c r="G255" i="1"/>
  <c r="J255" i="1"/>
  <c r="F255" i="1"/>
  <c r="C172" i="1"/>
  <c r="B256" i="1"/>
  <c r="K172" i="1"/>
  <c r="J172" i="1"/>
  <c r="G172" i="1"/>
  <c r="F172" i="1"/>
  <c r="I484" i="1"/>
  <c r="I478" i="1"/>
  <c r="I474" i="1"/>
  <c r="I449" i="1"/>
  <c r="I446" i="1"/>
  <c r="I429" i="1"/>
  <c r="I423" i="1"/>
  <c r="I420" i="1"/>
  <c r="I412" i="1"/>
  <c r="I485" i="1"/>
  <c r="I479" i="1"/>
  <c r="I450" i="1"/>
  <c r="I447" i="1"/>
  <c r="I430" i="1"/>
  <c r="I424" i="1"/>
  <c r="I413" i="1"/>
  <c r="I480" i="1"/>
  <c r="I462" i="1"/>
  <c r="I451" i="1"/>
  <c r="I448" i="1"/>
  <c r="I437" i="1"/>
  <c r="I431" i="1"/>
  <c r="I428" i="1"/>
  <c r="I425" i="1"/>
  <c r="I414" i="1"/>
  <c r="I408" i="1"/>
  <c r="I405" i="1"/>
  <c r="I490" i="1"/>
  <c r="I481" i="1"/>
  <c r="I460" i="1"/>
  <c r="I452" i="1"/>
  <c r="I438" i="1"/>
  <c r="I432" i="1"/>
  <c r="I426" i="1"/>
  <c r="I415" i="1"/>
  <c r="I409" i="1"/>
  <c r="I406" i="1"/>
  <c r="I397" i="1"/>
  <c r="I394" i="1"/>
  <c r="I482" i="1"/>
  <c r="I453" i="1"/>
  <c r="I433" i="1"/>
  <c r="I427" i="1"/>
  <c r="I416" i="1"/>
  <c r="I473" i="1"/>
  <c r="I418" i="1"/>
  <c r="I392" i="1"/>
  <c r="I374" i="1"/>
  <c r="I366" i="1"/>
  <c r="I363" i="1"/>
  <c r="I354" i="1"/>
  <c r="I340" i="1"/>
  <c r="I337" i="1"/>
  <c r="I305" i="1"/>
  <c r="I302" i="1"/>
  <c r="I294" i="1"/>
  <c r="I483" i="1"/>
  <c r="I421" i="1"/>
  <c r="I393" i="1"/>
  <c r="I375" i="1"/>
  <c r="I367" i="1"/>
  <c r="I364" i="1"/>
  <c r="I355" i="1"/>
  <c r="I341" i="1"/>
  <c r="I338" i="1"/>
  <c r="I306" i="1"/>
  <c r="I295" i="1"/>
  <c r="I455" i="1"/>
  <c r="I399" i="1"/>
  <c r="I419" i="1"/>
  <c r="I389" i="1"/>
  <c r="I383" i="1"/>
  <c r="I380" i="1"/>
  <c r="I377" i="1"/>
  <c r="I369" i="1"/>
  <c r="I360" i="1"/>
  <c r="I357" i="1"/>
  <c r="I444" i="1"/>
  <c r="I411" i="1"/>
  <c r="I387" i="1"/>
  <c r="I384" i="1"/>
  <c r="I370" i="1"/>
  <c r="I358" i="1"/>
  <c r="I422" i="1"/>
  <c r="I417" i="1"/>
  <c r="I396" i="1"/>
  <c r="I346" i="1"/>
  <c r="I333" i="1"/>
  <c r="I329" i="1"/>
  <c r="I320" i="1"/>
  <c r="I283" i="1"/>
  <c r="I275" i="1"/>
  <c r="I264" i="1"/>
  <c r="I246" i="1"/>
  <c r="I229" i="1"/>
  <c r="I218" i="1"/>
  <c r="I207" i="1"/>
  <c r="I196" i="1"/>
  <c r="I185" i="1"/>
  <c r="I443" i="1"/>
  <c r="I434" i="1"/>
  <c r="I351" i="1"/>
  <c r="I347" i="1"/>
  <c r="I335" i="1"/>
  <c r="I330" i="1"/>
  <c r="I321" i="1"/>
  <c r="I307" i="1"/>
  <c r="I301" i="1"/>
  <c r="I297" i="1"/>
  <c r="I285" i="1"/>
  <c r="I277" i="1"/>
  <c r="I266" i="1"/>
  <c r="I248" i="1"/>
  <c r="I231" i="1"/>
  <c r="I220" i="1"/>
  <c r="I209" i="1"/>
  <c r="I198" i="1"/>
  <c r="I468" i="1"/>
  <c r="I445" i="1"/>
  <c r="I371" i="1"/>
  <c r="I368" i="1"/>
  <c r="I342" i="1"/>
  <c r="I336" i="1"/>
  <c r="I317" i="1"/>
  <c r="I308" i="1"/>
  <c r="I292" i="1"/>
  <c r="I289" i="1"/>
  <c r="I286" i="1"/>
  <c r="I278" i="1"/>
  <c r="I390" i="1"/>
  <c r="I379" i="1"/>
  <c r="I356" i="1"/>
  <c r="I352" i="1"/>
  <c r="I343" i="1"/>
  <c r="I323" i="1"/>
  <c r="I316" i="1"/>
  <c r="I310" i="1"/>
  <c r="I298" i="1"/>
  <c r="I293" i="1"/>
  <c r="I290" i="1"/>
  <c r="I287" i="1"/>
  <c r="I279" i="1"/>
  <c r="I271" i="1"/>
  <c r="I268" i="1"/>
  <c r="I250" i="1"/>
  <c r="I242" i="1"/>
  <c r="I236" i="1"/>
  <c r="I233" i="1"/>
  <c r="I222" i="1"/>
  <c r="I214" i="1"/>
  <c r="I211" i="1"/>
  <c r="I203" i="1"/>
  <c r="I200" i="1"/>
  <c r="I192" i="1"/>
  <c r="I189" i="1"/>
  <c r="I181" i="1"/>
  <c r="I454" i="1"/>
  <c r="I388" i="1"/>
  <c r="I372" i="1"/>
  <c r="I353" i="1"/>
  <c r="I348" i="1"/>
  <c r="I331" i="1"/>
  <c r="I325" i="1"/>
  <c r="I311" i="1"/>
  <c r="I304" i="1"/>
  <c r="I391" i="1"/>
  <c r="I350" i="1"/>
  <c r="I328" i="1"/>
  <c r="I313" i="1"/>
  <c r="I272" i="1"/>
  <c r="I262" i="1"/>
  <c r="I251" i="1"/>
  <c r="I247" i="1"/>
  <c r="I238" i="1"/>
  <c r="I230" i="1"/>
  <c r="I184" i="1"/>
  <c r="I179" i="1"/>
  <c r="I157" i="1"/>
  <c r="I149" i="1"/>
  <c r="I138" i="1"/>
  <c r="I135" i="1"/>
  <c r="I127" i="1"/>
  <c r="I116" i="1"/>
  <c r="I109" i="1"/>
  <c r="I103" i="1"/>
  <c r="I95" i="1"/>
  <c r="I385" i="1"/>
  <c r="I296" i="1"/>
  <c r="I282" i="1"/>
  <c r="I244" i="1"/>
  <c r="I241" i="1"/>
  <c r="I235" i="1"/>
  <c r="I227" i="1"/>
  <c r="I210" i="1"/>
  <c r="I206" i="1"/>
  <c r="I201" i="1"/>
  <c r="I197" i="1"/>
  <c r="I193" i="1"/>
  <c r="I180" i="1"/>
  <c r="I158" i="1"/>
  <c r="I150" i="1"/>
  <c r="I139" i="1"/>
  <c r="I136" i="1"/>
  <c r="I128" i="1"/>
  <c r="I376" i="1"/>
  <c r="I326" i="1"/>
  <c r="I299" i="1"/>
  <c r="I273" i="1"/>
  <c r="I270" i="1"/>
  <c r="I252" i="1"/>
  <c r="I239" i="1"/>
  <c r="I215" i="1"/>
  <c r="I194" i="1"/>
  <c r="I159" i="1"/>
  <c r="I151" i="1"/>
  <c r="I140" i="1"/>
  <c r="I129" i="1"/>
  <c r="I362" i="1"/>
  <c r="I344" i="1"/>
  <c r="I339" i="1"/>
  <c r="I314" i="1"/>
  <c r="I276" i="1"/>
  <c r="I249" i="1"/>
  <c r="I245" i="1"/>
  <c r="I232" i="1"/>
  <c r="I228" i="1"/>
  <c r="I223" i="1"/>
  <c r="I219" i="1"/>
  <c r="I166" i="1"/>
  <c r="I163" i="1"/>
  <c r="I160" i="1"/>
  <c r="I152" i="1"/>
  <c r="I365" i="1"/>
  <c r="I322" i="1"/>
  <c r="I280" i="1"/>
  <c r="I269" i="1"/>
  <c r="I265" i="1"/>
  <c r="I216" i="1"/>
  <c r="I213" i="1"/>
  <c r="I199" i="1"/>
  <c r="I195" i="1"/>
  <c r="I191" i="1"/>
  <c r="I167" i="1"/>
  <c r="I164" i="1"/>
  <c r="I161" i="1"/>
  <c r="I153" i="1"/>
  <c r="I142" i="1"/>
  <c r="I131" i="1"/>
  <c r="I99" i="1"/>
  <c r="I300" i="1"/>
  <c r="I274" i="1"/>
  <c r="I224" i="1"/>
  <c r="I204" i="1"/>
  <c r="I186" i="1"/>
  <c r="I168" i="1"/>
  <c r="I154" i="1"/>
  <c r="I146" i="1"/>
  <c r="I143" i="1"/>
  <c r="I132" i="1"/>
  <c r="I124" i="1"/>
  <c r="I182" i="1"/>
  <c r="I144" i="1"/>
  <c r="I133" i="1"/>
  <c r="I102" i="1"/>
  <c r="I97" i="1"/>
  <c r="I92" i="1"/>
  <c r="I74" i="1"/>
  <c r="I66" i="1"/>
  <c r="I58" i="1"/>
  <c r="I55" i="1"/>
  <c r="I47" i="1"/>
  <c r="I36" i="1"/>
  <c r="I33" i="1"/>
  <c r="I25" i="1"/>
  <c r="I17" i="1"/>
  <c r="I221" i="1"/>
  <c r="I315" i="1"/>
  <c r="I217" i="1"/>
  <c r="I212" i="1"/>
  <c r="I205" i="1"/>
  <c r="I147" i="1"/>
  <c r="I125" i="1"/>
  <c r="I110" i="1"/>
  <c r="I98" i="1"/>
  <c r="I93" i="1"/>
  <c r="I75" i="1"/>
  <c r="I67" i="1"/>
  <c r="I59" i="1"/>
  <c r="I48" i="1"/>
  <c r="I37" i="1"/>
  <c r="I34" i="1"/>
  <c r="I26" i="1"/>
  <c r="I18" i="1"/>
  <c r="I243" i="1"/>
  <c r="I187" i="1"/>
  <c r="I137" i="1"/>
  <c r="I134" i="1"/>
  <c r="I94" i="1"/>
  <c r="I68" i="1"/>
  <c r="I60" i="1"/>
  <c r="I49" i="1"/>
  <c r="I38" i="1"/>
  <c r="I35" i="1"/>
  <c r="I27" i="1"/>
  <c r="I19" i="1"/>
  <c r="I8" i="1"/>
  <c r="I373" i="1"/>
  <c r="I281" i="1"/>
  <c r="I267" i="1"/>
  <c r="I208" i="1"/>
  <c r="I183" i="1"/>
  <c r="I155" i="1"/>
  <c r="I126" i="1"/>
  <c r="I111" i="1"/>
  <c r="I108" i="1"/>
  <c r="I87" i="1"/>
  <c r="I69" i="1"/>
  <c r="I61" i="1"/>
  <c r="I50" i="1"/>
  <c r="I39" i="1"/>
  <c r="I28" i="1"/>
  <c r="I20" i="1"/>
  <c r="I11" i="1"/>
  <c r="I442" i="1"/>
  <c r="I359" i="1"/>
  <c r="I263" i="1"/>
  <c r="I225" i="1"/>
  <c r="I148" i="1"/>
  <c r="I112" i="1"/>
  <c r="I88" i="1"/>
  <c r="I70" i="1"/>
  <c r="I62" i="1"/>
  <c r="I51" i="1"/>
  <c r="I40" i="1"/>
  <c r="I29" i="1"/>
  <c r="I21" i="1"/>
  <c r="I12" i="1"/>
  <c r="I9" i="1"/>
  <c r="I318" i="1"/>
  <c r="I202" i="1"/>
  <c r="I188" i="1"/>
  <c r="I104" i="1"/>
  <c r="I89" i="1"/>
  <c r="I86" i="1"/>
  <c r="I71" i="1"/>
  <c r="I63" i="1"/>
  <c r="I52" i="1"/>
  <c r="I41" i="1"/>
  <c r="I30" i="1"/>
  <c r="I22" i="1"/>
  <c r="I13" i="1"/>
  <c r="I10" i="1"/>
  <c r="I382" i="1"/>
  <c r="I284" i="1"/>
  <c r="I237" i="1"/>
  <c r="I156" i="1"/>
  <c r="I130" i="1"/>
  <c r="I42" i="1"/>
  <c r="I32" i="1"/>
  <c r="I96" i="1"/>
  <c r="I23" i="1"/>
  <c r="I14" i="1"/>
  <c r="I54" i="1"/>
  <c r="I100" i="1"/>
  <c r="I64" i="1"/>
  <c r="I72" i="1"/>
  <c r="I43" i="1"/>
  <c r="I332" i="1"/>
  <c r="I141" i="1"/>
  <c r="I91" i="1"/>
  <c r="I57" i="1"/>
  <c r="I45" i="1"/>
  <c r="I105" i="1"/>
  <c r="I114" i="1"/>
  <c r="I101" i="1"/>
  <c r="I84" i="1"/>
  <c r="I65" i="1"/>
  <c r="I53" i="1"/>
  <c r="I24" i="1"/>
  <c r="I90" i="1"/>
  <c r="I46" i="1"/>
  <c r="I31" i="1"/>
  <c r="I73" i="1"/>
  <c r="I226" i="1"/>
  <c r="I165" i="1"/>
  <c r="I435" i="1"/>
  <c r="I378" i="1"/>
  <c r="I436" i="1"/>
  <c r="I113" i="1"/>
  <c r="I123" i="1"/>
  <c r="I288" i="1"/>
  <c r="I395" i="1"/>
  <c r="I107" i="1"/>
  <c r="I467" i="1"/>
  <c r="I44" i="1"/>
  <c r="I16" i="1"/>
  <c r="I361" i="1"/>
  <c r="I489" i="1"/>
  <c r="I334" i="1"/>
  <c r="I303" i="1"/>
  <c r="I398" i="1"/>
  <c r="I145" i="1"/>
  <c r="I461" i="1"/>
  <c r="I56" i="1"/>
  <c r="I477" i="1"/>
  <c r="I234" i="1"/>
  <c r="I240" i="1"/>
  <c r="I472" i="1"/>
  <c r="I291" i="1"/>
  <c r="I309" i="1"/>
  <c r="I400" i="1"/>
  <c r="I381" i="1"/>
  <c r="I312" i="1"/>
  <c r="I407" i="1"/>
  <c r="I85" i="1"/>
  <c r="I122" i="1"/>
  <c r="I162" i="1"/>
  <c r="I345" i="1"/>
  <c r="I349" i="1"/>
  <c r="I319" i="1"/>
  <c r="I327" i="1"/>
  <c r="I404" i="1"/>
  <c r="I261" i="1"/>
  <c r="I476" i="1"/>
  <c r="I190" i="1"/>
  <c r="I178" i="1"/>
  <c r="I324" i="1"/>
  <c r="I386" i="1"/>
  <c r="I466" i="1"/>
  <c r="I410" i="1"/>
  <c r="I15" i="1"/>
  <c r="I459" i="1"/>
  <c r="I475" i="1"/>
  <c r="I260" i="1"/>
  <c r="I106" i="1"/>
  <c r="I77" i="1"/>
  <c r="I177" i="1"/>
  <c r="H254" i="1"/>
  <c r="I170" i="1"/>
  <c r="I254" i="1" l="1"/>
  <c r="H402" i="1"/>
  <c r="G256" i="1"/>
  <c r="F256" i="1"/>
  <c r="C256" i="1"/>
  <c r="K256" i="1"/>
  <c r="J256" i="1"/>
  <c r="C482" i="1"/>
  <c r="C453" i="1"/>
  <c r="C433" i="1"/>
  <c r="C427" i="1"/>
  <c r="C416" i="1"/>
  <c r="C405" i="1"/>
  <c r="C483" i="1"/>
  <c r="C468" i="1"/>
  <c r="C454" i="1"/>
  <c r="C434" i="1"/>
  <c r="C417" i="1"/>
  <c r="C484" i="1"/>
  <c r="C467" i="1"/>
  <c r="C455" i="1"/>
  <c r="C444" i="1"/>
  <c r="C418" i="1"/>
  <c r="C445" i="1"/>
  <c r="C422" i="1"/>
  <c r="C419" i="1"/>
  <c r="C390" i="1"/>
  <c r="C474" i="1"/>
  <c r="C446" i="1"/>
  <c r="C423" i="1"/>
  <c r="C420" i="1"/>
  <c r="C412" i="1"/>
  <c r="C447" i="1"/>
  <c r="C437" i="1"/>
  <c r="C414" i="1"/>
  <c r="C408" i="1"/>
  <c r="C387" i="1"/>
  <c r="C384" i="1"/>
  <c r="C370" i="1"/>
  <c r="C359" i="1"/>
  <c r="C358" i="1"/>
  <c r="C350" i="1"/>
  <c r="C347" i="1"/>
  <c r="C345" i="1"/>
  <c r="C344" i="1"/>
  <c r="C330" i="1"/>
  <c r="C322" i="1"/>
  <c r="C321" i="1"/>
  <c r="C318" i="1"/>
  <c r="C315" i="1"/>
  <c r="C298" i="1"/>
  <c r="C479" i="1"/>
  <c r="C460" i="1"/>
  <c r="C431" i="1"/>
  <c r="C425" i="1"/>
  <c r="C396" i="1"/>
  <c r="C385" i="1"/>
  <c r="C371" i="1"/>
  <c r="C351" i="1"/>
  <c r="C348" i="1"/>
  <c r="C331" i="1"/>
  <c r="C316" i="1"/>
  <c r="C299" i="1"/>
  <c r="C485" i="1"/>
  <c r="C461" i="1"/>
  <c r="C451" i="1"/>
  <c r="C438" i="1"/>
  <c r="C415" i="1"/>
  <c r="C409" i="1"/>
  <c r="C397" i="1"/>
  <c r="C391" i="1"/>
  <c r="C448" i="1"/>
  <c r="C432" i="1"/>
  <c r="C426" i="1"/>
  <c r="C398" i="1"/>
  <c r="C373" i="1"/>
  <c r="C480" i="1"/>
  <c r="C452" i="1"/>
  <c r="C406" i="1"/>
  <c r="C392" i="1"/>
  <c r="C374" i="1"/>
  <c r="C354" i="1"/>
  <c r="C462" i="1"/>
  <c r="C436" i="1"/>
  <c r="C413" i="1"/>
  <c r="C407" i="1"/>
  <c r="C393" i="1"/>
  <c r="C379" i="1"/>
  <c r="C375" i="1"/>
  <c r="C372" i="1"/>
  <c r="C369" i="1"/>
  <c r="C360" i="1"/>
  <c r="C356" i="1"/>
  <c r="C343" i="1"/>
  <c r="C337" i="1"/>
  <c r="C324" i="1"/>
  <c r="C323" i="1"/>
  <c r="C310" i="1"/>
  <c r="C293" i="1"/>
  <c r="C290" i="1"/>
  <c r="C287" i="1"/>
  <c r="C279" i="1"/>
  <c r="C271" i="1"/>
  <c r="C268" i="1"/>
  <c r="C250" i="1"/>
  <c r="C242" i="1"/>
  <c r="C236" i="1"/>
  <c r="C233" i="1"/>
  <c r="C222" i="1"/>
  <c r="C214" i="1"/>
  <c r="C211" i="1"/>
  <c r="C203" i="1"/>
  <c r="C200" i="1"/>
  <c r="C192" i="1"/>
  <c r="C189" i="1"/>
  <c r="C181" i="1"/>
  <c r="C411" i="1"/>
  <c r="C381" i="1"/>
  <c r="C366" i="1"/>
  <c r="C365" i="1"/>
  <c r="C338" i="1"/>
  <c r="C332" i="1"/>
  <c r="C327" i="1"/>
  <c r="C326" i="1"/>
  <c r="C313" i="1"/>
  <c r="C305" i="1"/>
  <c r="C281" i="1"/>
  <c r="C273" i="1"/>
  <c r="C252" i="1"/>
  <c r="C244" i="1"/>
  <c r="C238" i="1"/>
  <c r="C227" i="1"/>
  <c r="C224" i="1"/>
  <c r="C216" i="1"/>
  <c r="C205" i="1"/>
  <c r="C376" i="1"/>
  <c r="C340" i="1"/>
  <c r="C339" i="1"/>
  <c r="C328" i="1"/>
  <c r="C314" i="1"/>
  <c r="C295" i="1"/>
  <c r="C282" i="1"/>
  <c r="C274" i="1"/>
  <c r="C394" i="1"/>
  <c r="C389" i="1"/>
  <c r="C377" i="1"/>
  <c r="C367" i="1"/>
  <c r="C346" i="1"/>
  <c r="C333" i="1"/>
  <c r="C329" i="1"/>
  <c r="C320" i="1"/>
  <c r="C306" i="1"/>
  <c r="C300" i="1"/>
  <c r="C283" i="1"/>
  <c r="C275" i="1"/>
  <c r="C264" i="1"/>
  <c r="C246" i="1"/>
  <c r="C229" i="1"/>
  <c r="C218" i="1"/>
  <c r="C207" i="1"/>
  <c r="C196" i="1"/>
  <c r="C185" i="1"/>
  <c r="C430" i="1"/>
  <c r="C424" i="1"/>
  <c r="C382" i="1"/>
  <c r="C378" i="1"/>
  <c r="C362" i="1"/>
  <c r="C355" i="1"/>
  <c r="C341" i="1"/>
  <c r="C335" i="1"/>
  <c r="C296" i="1"/>
  <c r="C478" i="1"/>
  <c r="C399" i="1"/>
  <c r="C395" i="1"/>
  <c r="C368" i="1"/>
  <c r="C311" i="1"/>
  <c r="C308" i="1"/>
  <c r="C277" i="1"/>
  <c r="C270" i="1"/>
  <c r="C220" i="1"/>
  <c r="C204" i="1"/>
  <c r="C199" i="1"/>
  <c r="C191" i="1"/>
  <c r="C186" i="1"/>
  <c r="C167" i="1"/>
  <c r="C164" i="1"/>
  <c r="C161" i="1"/>
  <c r="C153" i="1"/>
  <c r="C142" i="1"/>
  <c r="C131" i="1"/>
  <c r="C99" i="1"/>
  <c r="C352" i="1"/>
  <c r="C342" i="1"/>
  <c r="C309" i="1"/>
  <c r="C266" i="1"/>
  <c r="C237" i="1"/>
  <c r="C217" i="1"/>
  <c r="C212" i="1"/>
  <c r="C208" i="1"/>
  <c r="C182" i="1"/>
  <c r="C168" i="1"/>
  <c r="C154" i="1"/>
  <c r="C146" i="1"/>
  <c r="C143" i="1"/>
  <c r="C132" i="1"/>
  <c r="C124" i="1"/>
  <c r="C450" i="1"/>
  <c r="C380" i="1"/>
  <c r="C357" i="1"/>
  <c r="C325" i="1"/>
  <c r="C312" i="1"/>
  <c r="C301" i="1"/>
  <c r="C284" i="1"/>
  <c r="C278" i="1"/>
  <c r="C243" i="1"/>
  <c r="C225" i="1"/>
  <c r="C221" i="1"/>
  <c r="C213" i="1"/>
  <c r="C187" i="1"/>
  <c r="C155" i="1"/>
  <c r="C147" i="1"/>
  <c r="C144" i="1"/>
  <c r="C133" i="1"/>
  <c r="C125" i="1"/>
  <c r="C304" i="1"/>
  <c r="C272" i="1"/>
  <c r="C267" i="1"/>
  <c r="C262" i="1"/>
  <c r="C251" i="1"/>
  <c r="C247" i="1"/>
  <c r="C230" i="1"/>
  <c r="C226" i="1"/>
  <c r="C209" i="1"/>
  <c r="C188" i="1"/>
  <c r="C183" i="1"/>
  <c r="C178" i="1"/>
  <c r="C156" i="1"/>
  <c r="C148" i="1"/>
  <c r="C383" i="1"/>
  <c r="C364" i="1"/>
  <c r="C353" i="1"/>
  <c r="C294" i="1"/>
  <c r="C285" i="1"/>
  <c r="C263" i="1"/>
  <c r="C206" i="1"/>
  <c r="C201" i="1"/>
  <c r="C197" i="1"/>
  <c r="C193" i="1"/>
  <c r="C184" i="1"/>
  <c r="C179" i="1"/>
  <c r="C157" i="1"/>
  <c r="C149" i="1"/>
  <c r="C138" i="1"/>
  <c r="C135" i="1"/>
  <c r="C127" i="1"/>
  <c r="C109" i="1"/>
  <c r="C103" i="1"/>
  <c r="C95" i="1"/>
  <c r="C490" i="1"/>
  <c r="C481" i="1"/>
  <c r="C307" i="1"/>
  <c r="C302" i="1"/>
  <c r="C248" i="1"/>
  <c r="C239" i="1"/>
  <c r="C235" i="1"/>
  <c r="C231" i="1"/>
  <c r="C215" i="1"/>
  <c r="C210" i="1"/>
  <c r="C202" i="1"/>
  <c r="C180" i="1"/>
  <c r="C158" i="1"/>
  <c r="C150" i="1"/>
  <c r="C139" i="1"/>
  <c r="C136" i="1"/>
  <c r="C128" i="1"/>
  <c r="C110" i="1"/>
  <c r="C228" i="1"/>
  <c r="C166" i="1"/>
  <c r="C113" i="1"/>
  <c r="C112" i="1"/>
  <c r="C104" i="1"/>
  <c r="C88" i="1"/>
  <c r="C70" i="1"/>
  <c r="C62" i="1"/>
  <c r="C51" i="1"/>
  <c r="C40" i="1"/>
  <c r="C29" i="1"/>
  <c r="C21" i="1"/>
  <c r="C12" i="1"/>
  <c r="C9" i="1"/>
  <c r="C265" i="1"/>
  <c r="C336" i="1"/>
  <c r="C195" i="1"/>
  <c r="C151" i="1"/>
  <c r="G116" i="1"/>
  <c r="C100" i="1"/>
  <c r="C89" i="1"/>
  <c r="C86" i="1"/>
  <c r="C71" i="1"/>
  <c r="C63" i="1"/>
  <c r="C52" i="1"/>
  <c r="C41" i="1"/>
  <c r="C30" i="1"/>
  <c r="C22" i="1"/>
  <c r="C13" i="1"/>
  <c r="C10" i="1"/>
  <c r="C289" i="1"/>
  <c r="C280" i="1"/>
  <c r="C249" i="1"/>
  <c r="C219" i="1"/>
  <c r="C141" i="1"/>
  <c r="C130" i="1"/>
  <c r="F116" i="1"/>
  <c r="C114" i="1"/>
  <c r="C105" i="1"/>
  <c r="C96" i="1"/>
  <c r="C90" i="1"/>
  <c r="C84" i="1"/>
  <c r="C72" i="1"/>
  <c r="C64" i="1"/>
  <c r="C53" i="1"/>
  <c r="C45" i="1"/>
  <c r="C42" i="1"/>
  <c r="C31" i="1"/>
  <c r="C23" i="1"/>
  <c r="C14" i="1"/>
  <c r="C245" i="1"/>
  <c r="C159" i="1"/>
  <c r="C116" i="1"/>
  <c r="C106" i="1"/>
  <c r="C101" i="1"/>
  <c r="C91" i="1"/>
  <c r="C73" i="1"/>
  <c r="C65" i="1"/>
  <c r="C57" i="1"/>
  <c r="C54" i="1"/>
  <c r="C46" i="1"/>
  <c r="C44" i="1"/>
  <c r="C43" i="1"/>
  <c r="C32" i="1"/>
  <c r="C24" i="1"/>
  <c r="C276" i="1"/>
  <c r="C269" i="1"/>
  <c r="C198" i="1"/>
  <c r="C152" i="1"/>
  <c r="C102" i="1"/>
  <c r="C97" i="1"/>
  <c r="C92" i="1"/>
  <c r="C74" i="1"/>
  <c r="C66" i="1"/>
  <c r="C58" i="1"/>
  <c r="C55" i="1"/>
  <c r="C47" i="1"/>
  <c r="C33" i="1"/>
  <c r="C25" i="1"/>
  <c r="C292" i="1"/>
  <c r="C134" i="1"/>
  <c r="C98" i="1"/>
  <c r="C93" i="1"/>
  <c r="C75" i="1"/>
  <c r="C67" i="1"/>
  <c r="C59" i="1"/>
  <c r="C48" i="1"/>
  <c r="C37" i="1"/>
  <c r="C34" i="1"/>
  <c r="C26" i="1"/>
  <c r="C18" i="1"/>
  <c r="C194" i="1"/>
  <c r="C160" i="1"/>
  <c r="K116" i="1"/>
  <c r="C129" i="1"/>
  <c r="C94" i="1"/>
  <c r="C60" i="1"/>
  <c r="C140" i="1"/>
  <c r="J116" i="1"/>
  <c r="C68" i="1"/>
  <c r="C39" i="1"/>
  <c r="C19" i="1"/>
  <c r="C286" i="1"/>
  <c r="C241" i="1"/>
  <c r="C223" i="1"/>
  <c r="C108" i="1"/>
  <c r="C61" i="1"/>
  <c r="C49" i="1"/>
  <c r="C27" i="1"/>
  <c r="C123" i="1"/>
  <c r="C36" i="1"/>
  <c r="C126" i="1"/>
  <c r="C111" i="1"/>
  <c r="C69" i="1"/>
  <c r="C20" i="1"/>
  <c r="C232" i="1"/>
  <c r="C163" i="1"/>
  <c r="C50" i="1"/>
  <c r="C35" i="1"/>
  <c r="C38" i="1"/>
  <c r="C28" i="1"/>
  <c r="C297" i="1"/>
  <c r="C476" i="1"/>
  <c r="C477" i="1"/>
  <c r="C137" i="1"/>
  <c r="C291" i="1"/>
  <c r="C443" i="1"/>
  <c r="C11" i="1"/>
  <c r="C449" i="1"/>
  <c r="C473" i="1"/>
  <c r="C56" i="1"/>
  <c r="C234" i="1"/>
  <c r="C400" i="1"/>
  <c r="C363" i="1"/>
  <c r="C435" i="1"/>
  <c r="C85" i="1"/>
  <c r="C386" i="1"/>
  <c r="C8" i="1"/>
  <c r="C17" i="1"/>
  <c r="C288" i="1"/>
  <c r="C162" i="1"/>
  <c r="C421" i="1"/>
  <c r="C489" i="1"/>
  <c r="C319" i="1"/>
  <c r="C466" i="1"/>
  <c r="C303" i="1"/>
  <c r="C165" i="1"/>
  <c r="C388" i="1"/>
  <c r="C87" i="1"/>
  <c r="C190" i="1"/>
  <c r="C107" i="1"/>
  <c r="C429" i="1"/>
  <c r="C145" i="1"/>
  <c r="C317" i="1"/>
  <c r="C334" i="1"/>
  <c r="C349" i="1"/>
  <c r="C16" i="1"/>
  <c r="C240" i="1"/>
  <c r="C122" i="1"/>
  <c r="C83" i="1"/>
  <c r="C459" i="1"/>
  <c r="C472" i="1"/>
  <c r="C428" i="1"/>
  <c r="C410" i="1"/>
  <c r="C361" i="1"/>
  <c r="C261" i="1"/>
  <c r="C475" i="1"/>
  <c r="C404" i="1"/>
  <c r="C177" i="1"/>
  <c r="C442" i="1"/>
  <c r="C15" i="1"/>
  <c r="C176" i="1"/>
  <c r="C260" i="1"/>
  <c r="D457" i="1"/>
  <c r="E440" i="1"/>
  <c r="B402" i="1"/>
  <c r="K254" i="1"/>
  <c r="C254" i="1"/>
  <c r="J254" i="1"/>
  <c r="G254" i="1"/>
  <c r="F254" i="1"/>
  <c r="B440" i="1" l="1"/>
  <c r="G402" i="1"/>
  <c r="F402" i="1"/>
  <c r="K402" i="1"/>
  <c r="C402" i="1"/>
  <c r="J402" i="1"/>
  <c r="E457" i="1"/>
  <c r="D464" i="1"/>
  <c r="H440" i="1"/>
  <c r="I402" i="1"/>
  <c r="I440" i="1" l="1"/>
  <c r="H457" i="1"/>
  <c r="D470" i="1"/>
  <c r="E464" i="1"/>
  <c r="J440" i="1"/>
  <c r="B457" i="1"/>
  <c r="G440" i="1"/>
  <c r="F440" i="1"/>
  <c r="K440" i="1"/>
  <c r="C440" i="1"/>
  <c r="D487" i="1" l="1"/>
  <c r="E470" i="1"/>
  <c r="K457" i="1"/>
  <c r="C457" i="1"/>
  <c r="J457" i="1"/>
  <c r="G457" i="1"/>
  <c r="F457" i="1"/>
  <c r="B464" i="1"/>
  <c r="H464" i="1"/>
  <c r="I457" i="1"/>
  <c r="B470" i="1" l="1"/>
  <c r="G464" i="1"/>
  <c r="F464" i="1"/>
  <c r="K464" i="1"/>
  <c r="J464" i="1"/>
  <c r="C464" i="1"/>
  <c r="I464" i="1"/>
  <c r="H470" i="1"/>
  <c r="E487" i="1"/>
  <c r="D492" i="1"/>
  <c r="E492" i="1" s="1"/>
  <c r="H487" i="1" l="1"/>
  <c r="I470" i="1"/>
  <c r="K470" i="1"/>
  <c r="C470" i="1"/>
  <c r="J470" i="1"/>
  <c r="G470" i="1"/>
  <c r="F470" i="1"/>
  <c r="B487" i="1"/>
  <c r="B492" i="1" l="1"/>
  <c r="J487" i="1"/>
  <c r="G487" i="1"/>
  <c r="F487" i="1"/>
  <c r="K487" i="1"/>
  <c r="C487" i="1"/>
  <c r="I487" i="1"/>
  <c r="H492" i="1"/>
  <c r="I492" i="1" s="1"/>
  <c r="J492" i="1" l="1"/>
  <c r="C492" i="1"/>
  <c r="K492" i="1"/>
  <c r="F492" i="1"/>
  <c r="G492" i="1"/>
</calcChain>
</file>

<file path=xl/sharedStrings.xml><?xml version="1.0" encoding="utf-8"?>
<sst xmlns="http://schemas.openxmlformats.org/spreadsheetml/2006/main" count="509" uniqueCount="457">
  <si>
    <t/>
  </si>
  <si>
    <t>Aktuelles Jahr</t>
  </si>
  <si>
    <t>Filiale: alle</t>
  </si>
  <si>
    <t>%</t>
  </si>
  <si>
    <t>Plan</t>
  </si>
  <si>
    <t>Akt. Jahr vs. Plan</t>
  </si>
  <si>
    <t>Vorjahr</t>
  </si>
  <si>
    <t>Akt. Jahr vs. Vorjahr</t>
  </si>
  <si>
    <t>Vermittlungsumsätze</t>
  </si>
  <si>
    <t>Vermittlungsumsätze Agentur</t>
  </si>
  <si>
    <t>Statistischer Umsatz/Kulanz NF</t>
  </si>
  <si>
    <t>Vermittlungsprovisionen</t>
  </si>
  <si>
    <t>Vermittlungsprovisionen Agentur</t>
  </si>
  <si>
    <t>Leistungsprovision</t>
  </si>
  <si>
    <t>Zusatzprovisionen/Zusatzboni</t>
  </si>
  <si>
    <t>Umsatzerlöse</t>
  </si>
  <si>
    <t>Erlöse Fahrzeugverkauf</t>
  </si>
  <si>
    <t>Erlöse Fahrzeuge</t>
  </si>
  <si>
    <t>8030110 - Erlöse GF MB PKW</t>
  </si>
  <si>
    <t>8030120 - Erlöse GF MB LKW</t>
  </si>
  <si>
    <t>8030130 - Erlöse GF MB Trapo</t>
  </si>
  <si>
    <t>8030210 - Erlöse GF smart PKW</t>
  </si>
  <si>
    <t>8030910 - Erlöse GF FF PKW</t>
  </si>
  <si>
    <t>8030920 - Erlöse GF FF LKW</t>
  </si>
  <si>
    <t>8030930 - Erlöse GF FF Trapo</t>
  </si>
  <si>
    <t>8030960 - Erlöse GF Anhänger</t>
  </si>
  <si>
    <t>8040110 - Erlöse GF (EK-Wert) MB PKW</t>
  </si>
  <si>
    <t>8040130 - Erlöse GF (EK-Wert) MB Trapo</t>
  </si>
  <si>
    <t>8040210 - Erlöse GF (EK-Wert) smart PKW</t>
  </si>
  <si>
    <t>8040910 - Erlöse GF (EK-Wert) FF PKW</t>
  </si>
  <si>
    <t>8040930 - Erlöse GF (EK-Wert) FF Trapo</t>
  </si>
  <si>
    <t>8041110 - Mehrerlös GF MB PKW</t>
  </si>
  <si>
    <t>8041130 - Mehrerlös GF MB Trapo</t>
  </si>
  <si>
    <t>8041210 - Mehrerlös GF smart PKW</t>
  </si>
  <si>
    <t>8041910 - Mehrerlös GF FF PKW</t>
  </si>
  <si>
    <t>8041930 - Mehrerlös GF FF Trapo</t>
  </si>
  <si>
    <t>Sonstige Erlöse Verkauf NF, VF, GF</t>
  </si>
  <si>
    <t>8090110 - Sonstige Erlöse GF MB PKW</t>
  </si>
  <si>
    <t>8090120 - Sonstige Erlöse GF MB LKW</t>
  </si>
  <si>
    <t>8090130 - Sonstige Erlöse GF MB Trapo</t>
  </si>
  <si>
    <t>8090210 - Sonstige Erlöse GF smart PKW</t>
  </si>
  <si>
    <t>8090910 - Sonstige Erlöse GF FF PKW</t>
  </si>
  <si>
    <t>8090920 - Sonstige Erlöse GF FF LKW</t>
  </si>
  <si>
    <t>Erlöse Überführung NF</t>
  </si>
  <si>
    <t>Provisionen</t>
  </si>
  <si>
    <t>8007110 - Vermittlungsprovisionen GF MB PKW</t>
  </si>
  <si>
    <t>8007130 - Vermittlungsprovisionen GF MB Trapo</t>
  </si>
  <si>
    <t>8007210 - Vermittlungsprovisionen GF smart PKW</t>
  </si>
  <si>
    <t>8007910 - Vermittlungsprovisionen GF FF PKW</t>
  </si>
  <si>
    <t>8102110 - Leasingprovisionen GF MB PKW</t>
  </si>
  <si>
    <t>8102120 - Leasingprovisionen GF MB LKW</t>
  </si>
  <si>
    <t>8106110 - Provisionen aus Finanzierungsgeschäften GF MB PKW</t>
  </si>
  <si>
    <t>8106120 - Provisionen aus Finanzierungsgeschäften GF MB LKW</t>
  </si>
  <si>
    <t>8106130 - Provisionen aus Finanzierungsgeschäften GF MB Trapo</t>
  </si>
  <si>
    <t>8106210 - Provisionen aus Finanzierungsgeschäften GF smart PKW</t>
  </si>
  <si>
    <t>8106910 - Provisionen aus Finanzierungsgeschäften GF FF PKW</t>
  </si>
  <si>
    <t>Erlöse Teile/Zubehör</t>
  </si>
  <si>
    <t>Erlöse Ersatzteile Reparatur</t>
  </si>
  <si>
    <t>Erlöse Tauschteile/Tauschaggregate</t>
  </si>
  <si>
    <t>Erlöse Großaggregate</t>
  </si>
  <si>
    <t>Erlöse Schmierstoffe/Öle</t>
  </si>
  <si>
    <t>Erlöse Reifen/Räder</t>
  </si>
  <si>
    <t>Erlöse Accessoires/Handelsware</t>
  </si>
  <si>
    <t>Erlöse sonstige Teile und Zubehör</t>
  </si>
  <si>
    <t>sonstige Erlöse T/Z</t>
  </si>
  <si>
    <t>Erlöse Paketpreise T/Z</t>
  </si>
  <si>
    <t>Erlöse B-Ware Reparatur</t>
  </si>
  <si>
    <t>Erlöse Verschleißteile</t>
  </si>
  <si>
    <t>Erlöse Zubehör</t>
  </si>
  <si>
    <t>davon Reparatur</t>
  </si>
  <si>
    <t>davon Theke/Shop</t>
  </si>
  <si>
    <t>Lohnerlöse</t>
  </si>
  <si>
    <t>Erlöse Fremdleistungen</t>
  </si>
  <si>
    <t>Erlöse Fahrzeugvermietung</t>
  </si>
  <si>
    <t>Sonstige Erlöse</t>
  </si>
  <si>
    <t>Erlöse Sparte -Sonstige-</t>
  </si>
  <si>
    <t># Gross Turnover</t>
  </si>
  <si>
    <t># davon Verkauf</t>
  </si>
  <si>
    <t># davon Teile/Zubehör</t>
  </si>
  <si>
    <t># davon Werkstatt</t>
  </si>
  <si>
    <t># davon Sonstiges</t>
  </si>
  <si>
    <t>Erlösschmälerungen</t>
  </si>
  <si>
    <t>Werkseitige Mengenrabatte</t>
  </si>
  <si>
    <t>ELS Fahrzeugverkauf</t>
  </si>
  <si>
    <t>8035110 - Erlösschmälerungen GF MB PKW</t>
  </si>
  <si>
    <t>ELS Teile/Zubehör</t>
  </si>
  <si>
    <t>ELS Ersatzteile Reparatur</t>
  </si>
  <si>
    <t>ELS Tauschteile/Tauschaggregate</t>
  </si>
  <si>
    <t>ELS Großaggregate</t>
  </si>
  <si>
    <t>ELS Schmierstoffe/Öle</t>
  </si>
  <si>
    <t>ELS Reifen/Räder</t>
  </si>
  <si>
    <t>ELS Accessoires/Handelsware</t>
  </si>
  <si>
    <t>ELS sonstige Teile und Zubehör</t>
  </si>
  <si>
    <t>sonstige ELS T/Z</t>
  </si>
  <si>
    <t>ELS Paketpreise T/Z</t>
  </si>
  <si>
    <t>ELS B-Ware Reparatur</t>
  </si>
  <si>
    <t>ELS Verschleißteile</t>
  </si>
  <si>
    <t>ELS Zubehör</t>
  </si>
  <si>
    <t>ELS Lohnerlöse</t>
  </si>
  <si>
    <t>ELS Sonstige Erlöse</t>
  </si>
  <si>
    <t>ELS Sparte -Sonstige-</t>
  </si>
  <si>
    <t>ELS Barzugeständnisse</t>
  </si>
  <si>
    <t>Kulanzen (ELS aus SEK)</t>
  </si>
  <si>
    <t>Direktnachlass Leasing/Finanzierung/Versicherung</t>
  </si>
  <si>
    <t>8036110 - Direktnachlass Leasing/Finanzierung GF MB PKW</t>
  </si>
  <si>
    <t>8036130 - Direktnachlass Leasing/Finanzierung GF MB Trapo</t>
  </si>
  <si>
    <t>8036210 - Direktnachlass Leasing/Finanzierung GF smart PKW</t>
  </si>
  <si>
    <t>8036960 - Direktnachlass Leasing/Finanzierung GF Anhänger</t>
  </si>
  <si>
    <t>Wertausgleich zu Lasten NF</t>
  </si>
  <si>
    <t>Statistische Kulanz</t>
  </si>
  <si>
    <t>Statistische Kulanz NF</t>
  </si>
  <si>
    <t># Net Revenue</t>
  </si>
  <si>
    <t>Wareneinsatz</t>
  </si>
  <si>
    <t>WE (VAK) Fahrzeugverkauf</t>
  </si>
  <si>
    <t>7030110 - Wareneinsatz (VAK) GF MB PKW</t>
  </si>
  <si>
    <t>7030120 - Wareneinsatz (VAK) GF MB LKW</t>
  </si>
  <si>
    <t>7030130 - Wareneinsatz (VAK) GF MB Trapo</t>
  </si>
  <si>
    <t>7030210 - Wareneinsatz (VAK) GF smart PKW</t>
  </si>
  <si>
    <t>7030910 - Wareneinsatz (VAK) GF FF PKW</t>
  </si>
  <si>
    <t>7030920 - Wareneinsatz (VAK) GF FF LKW</t>
  </si>
  <si>
    <t>7030930 - Wareneinsatz (VAK) GF FF Trapo</t>
  </si>
  <si>
    <t>7030960 - Wareneinsatz (VAK) GF Anhänger</t>
  </si>
  <si>
    <t>7040110 - Wareneinsatz (VAK) GF §25a UStG MB PKW</t>
  </si>
  <si>
    <t>7040130 - Wareneinsatz (VAK) GF §25a UStG MB Trapo</t>
  </si>
  <si>
    <t>7040210 - Wareneinsatz (VAK) GF §25a UStG smart PKW</t>
  </si>
  <si>
    <t>7040910 - Wareneinsatz (VAK) GF §25a UStG FF PKW</t>
  </si>
  <si>
    <t>7040930 - Wareneinsatz (VAK) GF §25a UStG FF Trapo</t>
  </si>
  <si>
    <t>Wertausgleich zu Gunsten GF</t>
  </si>
  <si>
    <t>5092110 - Wertausgleich zu Gunsten GF MB PKW</t>
  </si>
  <si>
    <t>5092120 - Wertausgleich zu Gunsten GF MB LKW</t>
  </si>
  <si>
    <t>5092130 - Wertausgleich zu Gunsten GF MB Trapo</t>
  </si>
  <si>
    <t>5092820 - Wertausgleich zu Gunsten GF weitere DAG LKW</t>
  </si>
  <si>
    <t>5092910 - Wertausgleich zu Gunsten GF FF PKW</t>
  </si>
  <si>
    <t>5092930 - Wertausgleich zu Gunsten GF FF Trapo</t>
  </si>
  <si>
    <t>WE (VAK) Überführung NF</t>
  </si>
  <si>
    <t>WE (VAK) Teile/Zubehör</t>
  </si>
  <si>
    <t>WE (VAK) Ersatzteile Reparatur</t>
  </si>
  <si>
    <t>WE (VAK) Tauschteile/Tauschaggregate</t>
  </si>
  <si>
    <t>WE (VAK) Großaggregate</t>
  </si>
  <si>
    <t>WE (VAK) Schmierstoffe/Öle</t>
  </si>
  <si>
    <t>WE (VAK) Reifen/Räder</t>
  </si>
  <si>
    <t>WE (VAK) Accessoires/Handelsware</t>
  </si>
  <si>
    <t>WE (VAK) sonstige Teile und Zubehör</t>
  </si>
  <si>
    <t>WE (VAK) Paketpreise T/Z</t>
  </si>
  <si>
    <t>WE (VAK) B-Ware Reparatur</t>
  </si>
  <si>
    <t>WE (VAK) Verschleißteile</t>
  </si>
  <si>
    <t>WE (VAK) Zubehör</t>
  </si>
  <si>
    <t>WE (VAK) Fremdleistungen</t>
  </si>
  <si>
    <t>WE (VAK) Sonstige</t>
  </si>
  <si>
    <t>WE (VAK) Fahrzeugvermietung</t>
  </si>
  <si>
    <t>Lieferantenboni</t>
  </si>
  <si>
    <t>7735110 - Lieferantenboni GF MB PKW</t>
  </si>
  <si>
    <t>WE (VAK) Sparte -Sonstige-</t>
  </si>
  <si>
    <t>Fertigungslohn</t>
  </si>
  <si>
    <t>Fertigungslohn Werkstatt</t>
  </si>
  <si>
    <t>Fertigungslohn Verkauf</t>
  </si>
  <si>
    <t>Fertigungslohn Sparte -Sonstige-</t>
  </si>
  <si>
    <t># Gross Profit</t>
  </si>
  <si>
    <t>Einzelkosten</t>
  </si>
  <si>
    <t>Sacheinzelkosten</t>
  </si>
  <si>
    <t>Instandhaltung GF</t>
  </si>
  <si>
    <t>4001110 - Instandhaltung GF MB PKW</t>
  </si>
  <si>
    <t>4001130 - Instandhaltung GF MB Trapo</t>
  </si>
  <si>
    <t>4001210 - Instandhaltung GF smart PKW</t>
  </si>
  <si>
    <t>4001910 - Instandhaltung GF FF PKW</t>
  </si>
  <si>
    <t>5001110 - Instandhaltung GF MB PKW</t>
  </si>
  <si>
    <t>5001120 - Instandhaltung GF MB LKW</t>
  </si>
  <si>
    <t>5001130 - Instandhaltung GF MB Trapo</t>
  </si>
  <si>
    <t>5001210 - Instandhaltung GF smart PKW</t>
  </si>
  <si>
    <t>5001910 - Instandhaltung GF FF PKW</t>
  </si>
  <si>
    <t>5001920 - Instandhaltung GF FF LKW</t>
  </si>
  <si>
    <t>5001930 - Instandhaltung GF FF Trapo</t>
  </si>
  <si>
    <t>Garantieprämie</t>
  </si>
  <si>
    <t>4004110 - Garantieprämie GF MB PKW</t>
  </si>
  <si>
    <t>4004130 - Garantieprämie GF MB Trapo</t>
  </si>
  <si>
    <t>4004910 - Garantieprämie GF FF PKW</t>
  </si>
  <si>
    <t>4004930 - Garantieprämie GF FF Trapo</t>
  </si>
  <si>
    <t>4350110 - Anschlußgarantie MB PKW</t>
  </si>
  <si>
    <t>4350130 - Anschlußgarantie MB Trapo</t>
  </si>
  <si>
    <t>4350210 - Anschlußgarantie smart PKW</t>
  </si>
  <si>
    <t>8650110 - Provision u. Erlöse Anschlußgarantie MB PKW</t>
  </si>
  <si>
    <t>8650130 - Provision u. Erlöse Anschlußgarantie MB Trapo</t>
  </si>
  <si>
    <t>8650210 - Provision u. Erlöse Anschlußgarantie smart PKW</t>
  </si>
  <si>
    <t>8650910 - Provision u. Erlöse Anschlußgarantie FF PKW</t>
  </si>
  <si>
    <t>Eigene Gewährleistung/Garantie</t>
  </si>
  <si>
    <t>4005110 - Eigene Gewährleistungen GF MB PKW</t>
  </si>
  <si>
    <t>4005130 - Eigene Gewährleistungen GF MB Trapo</t>
  </si>
  <si>
    <t>4005210 - Eigene Gewährleistungen GF smart PKW</t>
  </si>
  <si>
    <t>4005910 - Eigene Gewährleistungen GF FF PKW</t>
  </si>
  <si>
    <t>5005110 - Eigene Gewährleistungen GF MB PKW</t>
  </si>
  <si>
    <t>5005120 - Eigene Gewährleistungen GF MB LKW</t>
  </si>
  <si>
    <t>5005130 - Eigene Gewährleistungen GF MB Trapo</t>
  </si>
  <si>
    <t>5005210 - Eigene Gewährleistungen GF smart PKW</t>
  </si>
  <si>
    <t>5005910 - Eigene Gewährleistungen GF FF PKW</t>
  </si>
  <si>
    <t>5005920 - Eigene Gewährleistungen GF FF LKW</t>
  </si>
  <si>
    <t>Hereinnahme/Fertigmachen</t>
  </si>
  <si>
    <t>4002110 - Schätzgebühren GF MB PKW</t>
  </si>
  <si>
    <t>4002910 - Schätzgebühren GF FF PKW</t>
  </si>
  <si>
    <t>4022110 - Fertigmachen/Ablieferung GF MB PKW</t>
  </si>
  <si>
    <t>4022120 - Fertigmachen/Ablieferung GF MB LKW</t>
  </si>
  <si>
    <t>4022130 - Fertigmachen/Ablieferung GF MB Trapo</t>
  </si>
  <si>
    <t>4022210 - Fertigmachen/Ablieferung GF smart PKW</t>
  </si>
  <si>
    <t>4022910 - Fertigmachen/Ablieferung GF FF PKW</t>
  </si>
  <si>
    <t>4022930 - Fertigmachen/Ablieferung GF FF Trapo</t>
  </si>
  <si>
    <t>5022110 - Fertigmachen/Ablieferung GF MB PKW</t>
  </si>
  <si>
    <t>Kosten Mobilität</t>
  </si>
  <si>
    <t>Sacheinzelkosten Sparte -Sonstige-</t>
  </si>
  <si>
    <t>Sacheinzelkosten Werkstatt</t>
  </si>
  <si>
    <t>Vermittlerprovision</t>
  </si>
  <si>
    <t>4052110 - Vermittlerprovision GF MB PKW</t>
  </si>
  <si>
    <t>4052120 - Vermittlerprovision GF MB LKW</t>
  </si>
  <si>
    <t>4052130 - Vermittlerprovision GF MB Trapo</t>
  </si>
  <si>
    <t>4052210 - Vermittlerprovision GF smart PKW</t>
  </si>
  <si>
    <t>4052910 - Vermittlerprovision GF FF PKW</t>
  </si>
  <si>
    <t>4052930 - Vermittlerprovision GF FF Trapo</t>
  </si>
  <si>
    <t>4052960 - Vermittlerprovision GF Anhänger</t>
  </si>
  <si>
    <t>Zugaben</t>
  </si>
  <si>
    <t>4072110 - Sachzuwendungen GF MB PKW</t>
  </si>
  <si>
    <t>4072120 - Sachzuwendungen GF MB LKW</t>
  </si>
  <si>
    <t>4072910 - Sachzuwendungen GF FF PKW</t>
  </si>
  <si>
    <t>5072210 - Sachzuwendungen GF smart PKW</t>
  </si>
  <si>
    <t>Sacheinzelkosten T/Z</t>
  </si>
  <si>
    <t>Personaleinzelkosten</t>
  </si>
  <si>
    <t>Verkäuferprovisionen</t>
  </si>
  <si>
    <t>4102110 - Verkäuferprovision GF MB PKW</t>
  </si>
  <si>
    <t>4102120 - Verkäuferprovision GF MB LKW</t>
  </si>
  <si>
    <t>4102130 - Verkäuferprovision GF MB Trapo</t>
  </si>
  <si>
    <t>4102210 - Verkäuferprovision GF smart PKW</t>
  </si>
  <si>
    <t>4102910 - Verkäuferprovision GF FF PKW</t>
  </si>
  <si>
    <t>4102920 - Verkäuferprovision GF FF LKW</t>
  </si>
  <si>
    <t>4102930 - Verkäuferprovision GF FF Trapo</t>
  </si>
  <si>
    <t>4107110 - Verkäuferprovision Leasing/Finanzierung/Versicherung GF MB PKW</t>
  </si>
  <si>
    <t>4107120 - Verkäuferprovision Leasing/Finanzierung/Versicherung GF MB LKW</t>
  </si>
  <si>
    <t>4107130 - Verkäuferprovision Leasing/Finanzierung/Versicherung GF MB Trapo</t>
  </si>
  <si>
    <t>4107910 - Verkäuferprovision Leasing/Finanzierung/Versicherung GF FF PKW</t>
  </si>
  <si>
    <t># Contribution 1</t>
  </si>
  <si>
    <t>Gemeinkosten</t>
  </si>
  <si>
    <t>Sachgemeinkosten</t>
  </si>
  <si>
    <t>Sonderkosten Reparaturgeschäft</t>
  </si>
  <si>
    <t>Reisekosten Arbeitnehmer</t>
  </si>
  <si>
    <t>4700100 - Reisekosten und Spesen Arbeitnehmer MB</t>
  </si>
  <si>
    <t>4701100 - Reisekosten Arbeitnehmer Fahrtkosten MB</t>
  </si>
  <si>
    <t>4702100 - Reisekosten Arbeitnehmer Verpflegungsmehraufwand MB</t>
  </si>
  <si>
    <t>4703100 - Reisekosten Arbeitnehmer Übernachtungsaufwand MB</t>
  </si>
  <si>
    <t>4704100 - Kilometergelderstattung Arbeitnehmer MB</t>
  </si>
  <si>
    <t>Reisekosten Unternehmer</t>
  </si>
  <si>
    <t>Werbe- und Repräsentationskosten</t>
  </si>
  <si>
    <t>4720100 - Bewirtungskosten abzugsfähig MB</t>
  </si>
  <si>
    <t>4721100 - Bewirtungskosten nicht abzugsfähig MB</t>
  </si>
  <si>
    <t>4722100 - Repräsentationskosten MB</t>
  </si>
  <si>
    <t>4722900 - Repräsentationskosten FF</t>
  </si>
  <si>
    <t>4723100 - Geschenke abzugsfähig MB</t>
  </si>
  <si>
    <t>4724100 - Geschenke nicht abzugsfähig MB</t>
  </si>
  <si>
    <t>4725100 - Geschenke ausschließlich betrieblich genutzt MB</t>
  </si>
  <si>
    <t>4726100 - Aufmerksamkeiten MB</t>
  </si>
  <si>
    <t>4727100 - Werbeveranstaltungen MB</t>
  </si>
  <si>
    <t>4727900 - Werbeveranstaltungen FF</t>
  </si>
  <si>
    <t>4728100 - Insertionen MB</t>
  </si>
  <si>
    <t>4728900 - Insertionen FF</t>
  </si>
  <si>
    <t>4729100 - Drucksachen/Mailingaktionen MB</t>
  </si>
  <si>
    <t>4729900 - Drucksachen/Mailingaktionen FF</t>
  </si>
  <si>
    <t>4731100 - Internetauftritt MB</t>
  </si>
  <si>
    <t>4731900 - Internetauftritt FF</t>
  </si>
  <si>
    <t>8770100 - Werbekostenzuschuss MB</t>
  </si>
  <si>
    <t>Fortbildungskosten/Personalbeschaffung</t>
  </si>
  <si>
    <t>4740100 - Seminargebühren MB</t>
  </si>
  <si>
    <t>4740900 - Seminargebühren FF</t>
  </si>
  <si>
    <t>Kosten Fahrzeuge</t>
  </si>
  <si>
    <t>4750100 - Kosten Betriebs- und Geschäftsfahrzeuge MB</t>
  </si>
  <si>
    <t>4751100 - Kosten Vorführfahrzeuge MB</t>
  </si>
  <si>
    <t>4751900 - Kosten Vorführfahrzeuge FF</t>
  </si>
  <si>
    <t>4752100 - Kosten Probefahrtkennzeichen MB</t>
  </si>
  <si>
    <t>4753100 - Kosten Gebrauchtfahrzeuge MB</t>
  </si>
  <si>
    <t>4754100 - Kfz-Steuern MB</t>
  </si>
  <si>
    <t>4755100 - Kfz-Versicherungen MB</t>
  </si>
  <si>
    <t>4756100 - Kosten Fremdfahrzeuge MB</t>
  </si>
  <si>
    <t>4757900 - Sonstige Kfz-Kosten FF</t>
  </si>
  <si>
    <t>4758100 - Mautgebühren MB</t>
  </si>
  <si>
    <t>5750100 - Kosten Betriebs- und Geschäftsfahrzeuge MB</t>
  </si>
  <si>
    <t>Materialien</t>
  </si>
  <si>
    <t>4780100 - Kleinwerkzeuge MB</t>
  </si>
  <si>
    <t>4780900 - Kleinwerkzeuge FF</t>
  </si>
  <si>
    <t>4782100 - Reinigungsmaterial MB</t>
  </si>
  <si>
    <t>4783100 - Kleinmaterial MB</t>
  </si>
  <si>
    <t>4784100 - Sonstige Materialien MB</t>
  </si>
  <si>
    <t>Grundstücks- und Gebäudekosten</t>
  </si>
  <si>
    <t>4805100 - Instandhaltung des Anlagevermögen MB</t>
  </si>
  <si>
    <t>4807100 - Kosten Umweltschutz Anlagevermögen MB</t>
  </si>
  <si>
    <t>Energie- und Wasserkosten</t>
  </si>
  <si>
    <t>4850100 - Heizung MB</t>
  </si>
  <si>
    <t>4851100 - Gas MB</t>
  </si>
  <si>
    <t>4852100 - Strom MB</t>
  </si>
  <si>
    <t>4853100 - Wasser, Abwasser MB</t>
  </si>
  <si>
    <t>Raumkosten</t>
  </si>
  <si>
    <t>4855100 - Reinigung MB</t>
  </si>
  <si>
    <t>Post, Transport, Verpackung</t>
  </si>
  <si>
    <t>4864100 - Porto, Frachten, Geschäftspost MB</t>
  </si>
  <si>
    <t>4864900 - Porto, Frachten, Geschäftspost FF</t>
  </si>
  <si>
    <t>Telefon, Kosten elektronischer Zahlungsverkehr</t>
  </si>
  <si>
    <t>4871100 - Telefon MB</t>
  </si>
  <si>
    <t>Bürobedarf, Printmedien</t>
  </si>
  <si>
    <t>4875100 - Bürobedarf MB</t>
  </si>
  <si>
    <t>4876100 - Zeitschriften, Bücher (Fachliteratur) MB</t>
  </si>
  <si>
    <t>Kosten IT</t>
  </si>
  <si>
    <t>4883100 - Nutzungsentgelte MB</t>
  </si>
  <si>
    <t>4883900 - Nutzungsentgelte FF</t>
  </si>
  <si>
    <t>4885100 - Wartungskosten Hardware MB</t>
  </si>
  <si>
    <t>4886100 - Wartungskosten Software MB</t>
  </si>
  <si>
    <t>4890100 - Kosten Datenübertragung/Leitungsgebühren MB</t>
  </si>
  <si>
    <t>4893100 - Beratungskosten EDV MB</t>
  </si>
  <si>
    <t>Rechts- und Beratungskosten (ohne EDV)</t>
  </si>
  <si>
    <t>4900100 - Steuerberatungskosten MB</t>
  </si>
  <si>
    <t>4901100 - Kosten für externe Buchhaltung MB</t>
  </si>
  <si>
    <t>4902100 - Rechtsberatungs- und sonstige Gerichtskosten MB</t>
  </si>
  <si>
    <t>4903100 - Abschluss- und Prüfungskosten MB</t>
  </si>
  <si>
    <t>Kosten Betriebs- und Geschäftsausstattung</t>
  </si>
  <si>
    <t>4910100 - Mieten für Einrichtungen MB</t>
  </si>
  <si>
    <t>4911100 - Mietleasing MB</t>
  </si>
  <si>
    <t>4920100 - Reparaturen und Instandhaltungen von technischen Anlagen und Maschinen MB</t>
  </si>
  <si>
    <t>4921100 - Reparaturen und Instandhaltungen von anderen Anlagen und Betriebs- und Geschäftsausstattung MB</t>
  </si>
  <si>
    <t>4921900 - Reparaturen und Instandhaltungen von anderen Anlagen und Betriebs- und Geschäftsausstattung FF</t>
  </si>
  <si>
    <t>Gebühren, Beiträge, Versicherungen, Steuern</t>
  </si>
  <si>
    <t>4925100 - Gebühren, Beiträge, Abgaben MB</t>
  </si>
  <si>
    <t>4926100 - Bankgebühren / Nebenkosten Geldverkehr MB</t>
  </si>
  <si>
    <t>4927100 - Versicherungen MB</t>
  </si>
  <si>
    <t>Sonstige Sachkosten</t>
  </si>
  <si>
    <t>4934100 - Kosten externe Dienstleistungen - Sachgemeinkosten MB</t>
  </si>
  <si>
    <t>4934900 - Kosten externe Dienstleistungen - Sachgemeinkosten FF</t>
  </si>
  <si>
    <t>4935100 - Kosten externe Dienstleistungen Umweltschutz MB</t>
  </si>
  <si>
    <t>4936100 - Sonstige betriebliche Aufwendungen MB</t>
  </si>
  <si>
    <t>4936900 - Sonstige betriebliche Aufwendungen FF</t>
  </si>
  <si>
    <t>Nicht abzugsfähige Betriebsausgaben</t>
  </si>
  <si>
    <t>Verrechneter Gemeinkostenzuschlag</t>
  </si>
  <si>
    <t>Sach-/Nutzungsentnahmen</t>
  </si>
  <si>
    <t>Gewährte Skonti</t>
  </si>
  <si>
    <t>Erlöse weiterberechnete SGK</t>
  </si>
  <si>
    <t>8754000 - Erlöse weiterberr. Sachgemeinkosten</t>
  </si>
  <si>
    <t>Personalgemeinkosten</t>
  </si>
  <si>
    <t>Lohnfortzahlung</t>
  </si>
  <si>
    <t>Hilfslöhne</t>
  </si>
  <si>
    <t>4605100 - Aushilfslöhne MB</t>
  </si>
  <si>
    <t>4606100 - Pauschale Lohnsteuer/SV-Beiträge für Aushilfen MB</t>
  </si>
  <si>
    <t>Löhne/Gehälter ohne GF-Bezüge</t>
  </si>
  <si>
    <t>4600100 - Unproduktive Löhne indirekte Kräfte MB</t>
  </si>
  <si>
    <t>4610100 - Gehälter MB</t>
  </si>
  <si>
    <t>4620100 - Verkäuferfixum MB</t>
  </si>
  <si>
    <t>4622100 - Verkäuferprovisionsausgleich MB</t>
  </si>
  <si>
    <t>4632100 - Tantieme MB</t>
  </si>
  <si>
    <t>4642100 - Lohnzuschüsse der Agentur für Arbeit MB</t>
  </si>
  <si>
    <t>4659100 - Sondervergütung lt. Tarifvertrag MB</t>
  </si>
  <si>
    <t>4660100 - Urlaubsgeld MB</t>
  </si>
  <si>
    <t>4661100 - Vermögenswirksame Leistungen MB</t>
  </si>
  <si>
    <t>4662100 - Weihnachtsgratifikation MB</t>
  </si>
  <si>
    <t>5831100 - Lohnaufwand für Instand./Rep. AV MB</t>
  </si>
  <si>
    <t>Ausbildungsbeihilfen</t>
  </si>
  <si>
    <t>4640100 - Ausbildungsbeihilfen technisch MB</t>
  </si>
  <si>
    <t>4641100 - Ausbildungsbeihilfen kaufmännisch MB</t>
  </si>
  <si>
    <t>Gesetzlicher Sozialaufwand</t>
  </si>
  <si>
    <t>4651100 - Arbeitgeberanteil Sozialversicherung MB</t>
  </si>
  <si>
    <t>4652100 - Beiträge zur Berufsgenossenschaft MB</t>
  </si>
  <si>
    <t>4653100 - sonstiger gesetzlicher Sozialaufwand MB</t>
  </si>
  <si>
    <t>4654100 - Ausgleichsabgabe im Sinne des Schwerbehindertengesetzes MB</t>
  </si>
  <si>
    <t>Freiwilliger Sozialaufwand</t>
  </si>
  <si>
    <t>4656100 - Freiwillige soziale Aufwendungen, lohnsteuerpflichtig MB</t>
  </si>
  <si>
    <t>Sonstige Personalkosten</t>
  </si>
  <si>
    <t>4664100 - Aufwendungen für die Altersversorgung MB</t>
  </si>
  <si>
    <t>4665100 - Pauschale Steuer auf sonstige Bezüge (z.B. Direktversicherungen) MB</t>
  </si>
  <si>
    <t>4671100 - Aufwendungen für Unterstützung MB</t>
  </si>
  <si>
    <t>4672100 - freiwillige Vermögensbildung MB</t>
  </si>
  <si>
    <t>4673100 - sonstige freiwillige soziale Leistungen MB</t>
  </si>
  <si>
    <t>4674100 - Fahrtkostenerstattung - Wohnung/Arbeitsstätte MB</t>
  </si>
  <si>
    <t>Verrechnete Sachbezüge</t>
  </si>
  <si>
    <t>8714100 - Verrechnete sonstige Sachbezüge Regelsteuersatz (z.B. Kfz-Gestellung) MB</t>
  </si>
  <si>
    <t>Leistungsentnahmen</t>
  </si>
  <si>
    <t>Erlöse weiterberechnete PGK</t>
  </si>
  <si>
    <t>8755100 - Erlöse weiterberr. Personalgemeinkosten MB</t>
  </si>
  <si>
    <t>Sonstige Gemeinkosten</t>
  </si>
  <si>
    <t># Intercompany Profit</t>
  </si>
  <si>
    <t>[-] Strukturkosten</t>
  </si>
  <si>
    <t>Miete/Pacht unbewegliches AV</t>
  </si>
  <si>
    <t>4800100 - Miete/Pacht/Leasing unbewegliches Anlagevermögen MB</t>
  </si>
  <si>
    <t>Geschäftsführerbezüge</t>
  </si>
  <si>
    <t>4630100 - Bezüge Geschäftsleitung MB</t>
  </si>
  <si>
    <t>Sonstige Strukturkosten</t>
  </si>
  <si>
    <t>[+] Betriebliches Ergebnis</t>
  </si>
  <si>
    <t>Betriebliche Erträge</t>
  </si>
  <si>
    <t>2315100 - Anlagenabgänge Sachanlagen (Restbuchwert bei Buchgewinn) MB</t>
  </si>
  <si>
    <t>2590100 - Sonderzahlung Hersteller lfd. Jahr MB</t>
  </si>
  <si>
    <t>2700100 - Sonstige Erträge MB</t>
  </si>
  <si>
    <t>2707100 - Sonstige Erträge betriebsfremd und regelmäßig MB</t>
  </si>
  <si>
    <t>2720100 - Erträge aus dem Abgang von Gegenständen des Anlagevermögens MB</t>
  </si>
  <si>
    <t>2731100 - Erträge aus der Herabsetzung von Einzelwertberichtigung zu Forderungen MB</t>
  </si>
  <si>
    <t>2732100 - Erträge aus abgeschriebenen Forderungen MB</t>
  </si>
  <si>
    <t>2735100 - Erträge aus der Auflösung von Rückstellungen MB</t>
  </si>
  <si>
    <t>2742100 - Versicherungsentschädigungen MB</t>
  </si>
  <si>
    <t>Betriebliche Aufwendungen (ohne AfA)</t>
  </si>
  <si>
    <t>2300100 - Sonstige Aufwendungen MB</t>
  </si>
  <si>
    <t>2310100 - Anlagenabgänge Sachanlagen (Restbuchwert bei Buchverlust) MB</t>
  </si>
  <si>
    <t>2320100 - Verluste aus dem Abgang von Gegenständen des Anlagevermögens MB</t>
  </si>
  <si>
    <t>2383100 - Zuwendungen, Spenden für kirchliche, religiöse und gemeinnützige Zwecke MB</t>
  </si>
  <si>
    <t>2400100 - Forderungsverluste (übliche Höhe) MB</t>
  </si>
  <si>
    <t>2407100 - Forderungsverluste 15% USt (übliche Höhe) MB</t>
  </si>
  <si>
    <t>[-] AfA Sachanlagen</t>
  </si>
  <si>
    <t>Abschreibungen</t>
  </si>
  <si>
    <t>2902100 - Abschreibungen auf immaterielle Vermögensgegenstände MB</t>
  </si>
  <si>
    <t>2910000 - Abschreibungen auf Sachanlagen</t>
  </si>
  <si>
    <t>2910100 - Abschreibungen auf Sachanlagen MB</t>
  </si>
  <si>
    <t>2910900 - Abschreibungen auf Sachanlagen FF</t>
  </si>
  <si>
    <t>2915100 - Sofortabschreibung geringwertiger Wirtschaftsgüter MB</t>
  </si>
  <si>
    <t>[+] Angleichung steuerliche Positionen (Saldo)</t>
  </si>
  <si>
    <t>Erlösanpassung</t>
  </si>
  <si>
    <t>6989100 - Verrechnungskonto Versicherungsleistungen MB</t>
  </si>
  <si>
    <t>Aufwandsanpassung</t>
  </si>
  <si>
    <t># Operating Profit</t>
  </si>
  <si>
    <t>[+] Finanzergebnis</t>
  </si>
  <si>
    <t>Finanzerträge</t>
  </si>
  <si>
    <t>2600100 - Erträge aus Beteiligungen MB</t>
  </si>
  <si>
    <t>2650100 - Sonstige Zinsen und ähnliche Erträge MB</t>
  </si>
  <si>
    <t>2659100 - Sonstige Zinsen und ähnliche Erträge aus verbundenen Unternehmen MB</t>
  </si>
  <si>
    <t>2680100 - Zinsähnliche Erträge MB</t>
  </si>
  <si>
    <t>2683100 - Zinserträge aus Abzinsungen MB</t>
  </si>
  <si>
    <t>Finanzaufwendungen (ohne AfA)</t>
  </si>
  <si>
    <t>2107100 - Zinsaufwendungen §233a AO abzugsfähig MB</t>
  </si>
  <si>
    <t>2110100 - Zinsaufwendungen für kurzfristige Verbindlichkeiten MB</t>
  </si>
  <si>
    <t>2120100 - Zinsaufwendungen für langfristige Verbindlichkeiten MB</t>
  </si>
  <si>
    <t>2126100 - Zinsen zur Finanzierung des Anlagevermögens MB</t>
  </si>
  <si>
    <t>2143100 - Zinsaufwendungen aus Abzinsungen MB</t>
  </si>
  <si>
    <t>AfA Finanzanlagen</t>
  </si>
  <si>
    <t># Ordinary Result</t>
  </si>
  <si>
    <t>[+] Perioden-/geschäftsfremdes Ergebnis</t>
  </si>
  <si>
    <t>Perioden-/geschäftsfremde Erträge</t>
  </si>
  <si>
    <t>Perioden-/geschäftsfremde Aufwendungen</t>
  </si>
  <si>
    <t>2020100 - Periodenfremde Aufwendungen MB</t>
  </si>
  <si>
    <t># Net Profit before Tax</t>
  </si>
  <si>
    <t>[-] Steuern</t>
  </si>
  <si>
    <t>Steuern auf Einkommen und Erträge</t>
  </si>
  <si>
    <t>2285100 - Steuernachzahlungen Vorjahre für sonstige Steuern MB</t>
  </si>
  <si>
    <t># Net Profit after Tax</t>
  </si>
  <si>
    <t>[-] Ergebnisabführung</t>
  </si>
  <si>
    <t>Ergebnisabführung</t>
  </si>
  <si>
    <t>2494100 - Abgeführte Gewinne aufgrund eines Gewinn oder Teilgewinnabführungsvertrages MB</t>
  </si>
  <si>
    <t>[-] In OP enthaltener Saldo IBL (Kontenklasse 5 und 6)</t>
  </si>
  <si>
    <t>Korrektur Vermittlungsumsätze</t>
  </si>
  <si>
    <t>Korrektur Statistische Kulanz</t>
  </si>
  <si>
    <t>Korrektur Verrechnungskonten</t>
  </si>
  <si>
    <t>6998000 - Verrechnungskonto Wertausgleich GF</t>
  </si>
  <si>
    <t>Kalkulatorischer Unternehmerlohn</t>
  </si>
  <si>
    <t>Kalkulatorische Abschreibungen auf unbewegliches AV</t>
  </si>
  <si>
    <t>Kalkulatorische Abschreibungen auf bewegliches AV</t>
  </si>
  <si>
    <t>Kalkulatorische Zinsen AV</t>
  </si>
  <si>
    <t>Kalkulatorische Zinsen Bestände</t>
  </si>
  <si>
    <t>Kalkulatorische Zinsen Forderungen</t>
  </si>
  <si>
    <t># Jahresüberschuss</t>
  </si>
  <si>
    <t>Gewinnverwendung</t>
  </si>
  <si>
    <t># Bilanzergebnis</t>
  </si>
  <si>
    <t>Jan - Aug</t>
  </si>
  <si>
    <t>Autohaus Müller GmbH - Verkauf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</si>
</sst>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%"/>
  </numFmts>
  <fonts count="22" x14ac:knownFonts="1">
    <font>
      <sz val="10"/>
      <color rgb="FF000000"/>
      <name val="Arial"/>
    </font>
    <font>
      <b/>
      <sz val="10"/>
      <color rgb="FF000000"/>
      <name val="Arial"/>
    </font>
    <font>
      <sz val="8"/>
      <color rgb="FF000000"/>
      <name val="Arial"/>
    </font>
    <font>
      <b/>
      <sz val="12"/>
      <color rgb="FF000000"/>
      <name val="Arial"/>
    </font>
    <font>
      <b/>
      <sz val="9.6"/>
      <color rgb="FFA5A5A5"/>
      <name val="Arial"/>
    </font>
    <font>
      <sz val="8"/>
      <color rgb="FFA5A5A5"/>
      <name val="Arial"/>
    </font>
    <font>
      <sz val="10"/>
      <color rgb="FF008000"/>
      <name val="Arial"/>
    </font>
    <font>
      <sz val="9"/>
      <color rgb="FF000000"/>
      <name val="Arial"/>
    </font>
    <font>
      <sz val="7.15"/>
      <color rgb="FFA5A5A5"/>
      <name val="Arial"/>
    </font>
    <font>
      <sz val="9"/>
      <color rgb="FF008000"/>
      <name val="Arial"/>
    </font>
    <font>
      <sz val="7.2"/>
      <color rgb="FF000000"/>
      <name val="Arial"/>
    </font>
    <font>
      <sz val="7.2"/>
      <color rgb="FFA5A5A5"/>
      <name val="Arial"/>
    </font>
    <font>
      <sz val="7.2"/>
      <color rgb="FF008000"/>
      <name val="Arial"/>
    </font>
    <font>
      <i/>
      <sz val="9"/>
      <color rgb="FF000000"/>
      <name val="Arial"/>
    </font>
    <font>
      <i/>
      <sz val="7.15"/>
      <color rgb="FFA5A5A5"/>
      <name val="Arial"/>
    </font>
    <font>
      <i/>
      <sz val="9"/>
      <color rgb="FF008000"/>
      <name val="Arial"/>
    </font>
    <font>
      <sz val="10"/>
      <color rgb="FFA5A5A5"/>
      <name val="Arial"/>
    </font>
    <font>
      <b/>
      <i/>
      <sz val="10"/>
      <color rgb="FF000000"/>
      <name val="Arial"/>
    </font>
    <font>
      <b/>
      <i/>
      <sz val="8"/>
      <color rgb="FFA5A5A5"/>
      <name val="Arial"/>
    </font>
    <font>
      <b/>
      <i/>
      <sz val="10"/>
      <color rgb="FF008000"/>
      <name val="Arial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FDFDF"/>
      </patternFill>
    </fill>
    <fill>
      <patternFill patternType="solid">
        <fgColor rgb="FFBFDFFF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 applyAlignment="1">
      <alignment horizontal="left" vertical="center"/>
    </xf>
    <xf numFmtId="0" fontId="1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 indent="2"/>
    </xf>
    <xf numFmtId="3" fontId="7" fillId="0" borderId="0" xfId="0" applyNumberFormat="1" applyFont="1" applyAlignment="1">
      <alignment horizontal="right" vertical="center"/>
    </xf>
    <xf numFmtId="165" fontId="8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165" fontId="9" fillId="0" borderId="0" xfId="0" applyNumberFormat="1" applyFont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 indent="4"/>
    </xf>
    <xf numFmtId="0" fontId="10" fillId="0" borderId="0" xfId="0" applyFont="1" applyAlignment="1">
      <alignment horizontal="left" vertical="center" indent="6"/>
    </xf>
    <xf numFmtId="3" fontId="10" fillId="0" borderId="0" xfId="0" applyNumberFormat="1" applyFont="1" applyAlignment="1">
      <alignment horizontal="right" vertical="center"/>
    </xf>
    <xf numFmtId="165" fontId="11" fillId="0" borderId="0" xfId="0" applyNumberFormat="1" applyFont="1" applyAlignment="1">
      <alignment horizontal="right" vertical="center"/>
    </xf>
    <xf numFmtId="3" fontId="12" fillId="0" borderId="0" xfId="0" applyNumberFormat="1" applyFont="1" applyAlignment="1">
      <alignment horizontal="right" vertical="center"/>
    </xf>
    <xf numFmtId="165" fontId="12" fillId="0" borderId="0" xfId="0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 indent="4"/>
    </xf>
    <xf numFmtId="0" fontId="13" fillId="0" borderId="0" xfId="0" applyFont="1" applyAlignment="1">
      <alignment horizontal="left" vertical="center" indent="4"/>
    </xf>
    <xf numFmtId="3" fontId="13" fillId="0" borderId="0" xfId="0" applyNumberFormat="1" applyFont="1" applyAlignment="1">
      <alignment horizontal="right" vertical="center"/>
    </xf>
    <xf numFmtId="165" fontId="14" fillId="0" borderId="0" xfId="0" applyNumberFormat="1" applyFont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165" fontId="15" fillId="0" borderId="0" xfId="0" applyNumberFormat="1" applyFont="1" applyAlignment="1">
      <alignment horizontal="right" vertical="center"/>
    </xf>
    <xf numFmtId="4" fontId="15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7" fillId="3" borderId="0" xfId="0" applyFont="1" applyFill="1" applyAlignment="1">
      <alignment horizontal="left" vertical="center"/>
    </xf>
    <xf numFmtId="3" fontId="17" fillId="3" borderId="0" xfId="0" applyNumberFormat="1" applyFont="1" applyFill="1" applyAlignment="1">
      <alignment horizontal="right" vertical="center"/>
    </xf>
    <xf numFmtId="165" fontId="18" fillId="3" borderId="0" xfId="0" applyNumberFormat="1" applyFont="1" applyFill="1" applyAlignment="1">
      <alignment horizontal="right" vertical="center"/>
    </xf>
    <xf numFmtId="3" fontId="19" fillId="3" borderId="0" xfId="0" applyNumberFormat="1" applyFont="1" applyFill="1" applyAlignment="1">
      <alignment horizontal="right" vertical="center"/>
    </xf>
    <xf numFmtId="165" fontId="19" fillId="3" borderId="0" xfId="0" applyNumberFormat="1" applyFont="1" applyFill="1" applyAlignment="1">
      <alignment horizontal="right" vertical="center"/>
    </xf>
    <xf numFmtId="4" fontId="19" fillId="3" borderId="0" xfId="0" applyNumberFormat="1" applyFont="1" applyFill="1" applyAlignment="1">
      <alignment horizontal="right" vertical="center"/>
    </xf>
    <xf numFmtId="0" fontId="13" fillId="3" borderId="0" xfId="0" applyFont="1" applyFill="1" applyAlignment="1">
      <alignment horizontal="left" vertical="center" indent="2"/>
    </xf>
    <xf numFmtId="3" fontId="13" fillId="3" borderId="0" xfId="0" applyNumberFormat="1" applyFont="1" applyFill="1" applyAlignment="1">
      <alignment horizontal="right" vertical="center"/>
    </xf>
    <xf numFmtId="165" fontId="14" fillId="3" borderId="0" xfId="0" applyNumberFormat="1" applyFont="1" applyFill="1" applyAlignment="1">
      <alignment horizontal="right" vertical="center"/>
    </xf>
    <xf numFmtId="3" fontId="15" fillId="3" borderId="0" xfId="0" applyNumberFormat="1" applyFont="1" applyFill="1" applyAlignment="1">
      <alignment horizontal="right" vertical="center"/>
    </xf>
    <xf numFmtId="165" fontId="15" fillId="3" borderId="0" xfId="0" applyNumberFormat="1" applyFont="1" applyFill="1" applyAlignment="1">
      <alignment horizontal="right" vertical="center"/>
    </xf>
    <xf numFmtId="4" fontId="15" fillId="3" borderId="0" xfId="0" applyNumberFormat="1" applyFont="1" applyFill="1" applyAlignment="1">
      <alignment horizontal="right" vertical="center"/>
    </xf>
    <xf numFmtId="0" fontId="1" fillId="4" borderId="1" xfId="0" applyFont="1" applyFill="1" applyBorder="1" applyAlignment="1">
      <alignment horizontal="right" vertical="center" wrapText="1"/>
    </xf>
    <xf numFmtId="0" fontId="1" fillId="4" borderId="2" xfId="0" applyFont="1" applyFill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1" fillId="4" borderId="13" xfId="0" applyFont="1" applyFill="1" applyBorder="1" applyAlignment="1">
      <alignment horizontal="right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right" vertical="center" wrapText="1"/>
    </xf>
    <xf numFmtId="0" fontId="21" fillId="2" borderId="0" xfId="0" applyFont="1" applyFill="1" applyAlignment="1">
      <alignment horizontal="left" vertical="center"/>
    </xf>
  </cellXfs>
  <cellStyles count="1">
    <cellStyle name="Standard" xfId="0" builtinId="0"/>
  </cellStyles>
  <dxfs count="1856"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  <dxf>
      <font>
        <color rgb="FFFF0000"/>
      </font>
      <alignment horizontal="right" vertical="center"/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K492"/>
  <sheetViews>
    <sheetView showGridLines="0" tabSelected="1" workbookViewId="0">
      <pane xSplit="1" ySplit="7" topLeftCell="B8" activePane="bottomRight" state="frozen"/>
      <selection pane="topRight" activeCell="B1" sqref="B1"/>
      <selection pane="bottomLeft"/>
      <selection pane="bottomRight" activeCell="A2" sqref="A2"/>
    </sheetView>
  </sheetViews>
  <sheetFormatPr baseColWidth="10" defaultRowHeight="12.75" outlineLevelRow="5" x14ac:dyDescent="0.2"/>
  <cols>
    <col min="1" max="1" width="35.7109375" customWidth="1"/>
    <col min="2" max="2" width="14.28515625" customWidth="1"/>
    <col min="3" max="3" width="7.42578125" customWidth="1"/>
    <col min="4" max="4" width="14.28515625" customWidth="1"/>
    <col min="5" max="5" width="7.42578125" customWidth="1"/>
    <col min="6" max="6" width="14.28515625" customWidth="1"/>
    <col min="7" max="7" width="9.140625" customWidth="1"/>
    <col min="8" max="8" width="14.28515625" customWidth="1"/>
    <col min="9" max="9" width="7.42578125" customWidth="1"/>
    <col min="10" max="10" width="14.28515625" customWidth="1"/>
    <col min="11" max="11" width="9.140625" bestFit="1" customWidth="1"/>
  </cols>
  <sheetData>
    <row r="1" spans="1:11" ht="15.75" x14ac:dyDescent="0.2">
      <c r="A1" s="58" t="s">
        <v>456</v>
      </c>
      <c r="B1" s="8"/>
      <c r="C1" s="9"/>
      <c r="D1" s="8"/>
      <c r="E1" s="9"/>
      <c r="F1" s="8"/>
      <c r="G1" s="8"/>
      <c r="H1" s="8"/>
      <c r="I1" s="9"/>
      <c r="J1" s="8"/>
      <c r="K1" s="8"/>
    </row>
    <row r="3" spans="1:11" ht="25.5" x14ac:dyDescent="0.2">
      <c r="A3" s="1" t="s">
        <v>0</v>
      </c>
      <c r="B3" s="55" t="s">
        <v>1</v>
      </c>
      <c r="C3" s="56" t="s">
        <v>3</v>
      </c>
      <c r="D3" s="55" t="s">
        <v>4</v>
      </c>
      <c r="E3" s="56" t="s">
        <v>3</v>
      </c>
      <c r="F3" s="57" t="s">
        <v>5</v>
      </c>
      <c r="G3" s="49" t="s">
        <v>3</v>
      </c>
      <c r="H3" s="55" t="s">
        <v>6</v>
      </c>
      <c r="I3" s="56" t="s">
        <v>3</v>
      </c>
      <c r="J3" s="49" t="s">
        <v>7</v>
      </c>
      <c r="K3" s="50" t="s">
        <v>3</v>
      </c>
    </row>
    <row r="4" spans="1:11" x14ac:dyDescent="0.2">
      <c r="A4" s="5" t="s">
        <v>0</v>
      </c>
      <c r="B4" s="51" t="s">
        <v>0</v>
      </c>
      <c r="C4" s="52" t="s">
        <v>0</v>
      </c>
      <c r="D4" s="51" t="s">
        <v>0</v>
      </c>
      <c r="E4" s="52" t="s">
        <v>0</v>
      </c>
      <c r="F4" s="2" t="s">
        <v>0</v>
      </c>
      <c r="G4" s="2" t="s">
        <v>0</v>
      </c>
      <c r="H4" s="51" t="s">
        <v>0</v>
      </c>
      <c r="I4" s="52" t="s">
        <v>0</v>
      </c>
      <c r="J4" s="2" t="s">
        <v>0</v>
      </c>
      <c r="K4" s="3" t="s">
        <v>0</v>
      </c>
    </row>
    <row r="5" spans="1:11" x14ac:dyDescent="0.2">
      <c r="A5" s="5" t="s">
        <v>0</v>
      </c>
      <c r="B5" s="51" t="s">
        <v>455</v>
      </c>
      <c r="C5" s="52" t="s">
        <v>0</v>
      </c>
      <c r="D5" s="51" t="s">
        <v>455</v>
      </c>
      <c r="E5" s="52" t="s">
        <v>0</v>
      </c>
      <c r="F5" s="2" t="s">
        <v>0</v>
      </c>
      <c r="G5" s="2" t="s">
        <v>0</v>
      </c>
      <c r="H5" s="51" t="s">
        <v>455</v>
      </c>
      <c r="I5" s="52" t="s">
        <v>0</v>
      </c>
      <c r="J5" s="2" t="s">
        <v>0</v>
      </c>
      <c r="K5" s="3" t="s">
        <v>0</v>
      </c>
    </row>
    <row r="6" spans="1:11" ht="12" customHeight="1" x14ac:dyDescent="0.2">
      <c r="A6" s="7" t="s">
        <v>0</v>
      </c>
      <c r="B6" s="53" t="s">
        <v>2</v>
      </c>
      <c r="C6" s="54" t="s">
        <v>0</v>
      </c>
      <c r="D6" s="53" t="s">
        <v>2</v>
      </c>
      <c r="E6" s="54" t="s">
        <v>0</v>
      </c>
      <c r="F6" s="4" t="s">
        <v>0</v>
      </c>
      <c r="G6" s="4" t="s">
        <v>0</v>
      </c>
      <c r="H6" s="53" t="s">
        <v>2</v>
      </c>
      <c r="I6" s="54" t="s">
        <v>0</v>
      </c>
      <c r="J6" s="4" t="s">
        <v>0</v>
      </c>
      <c r="K6" s="6" t="s">
        <v>0</v>
      </c>
    </row>
    <row r="7" spans="1:11" hidden="1" x14ac:dyDescent="0.2"/>
    <row r="8" spans="1:11" x14ac:dyDescent="0.2">
      <c r="A8" t="s">
        <v>8</v>
      </c>
      <c r="B8" s="10">
        <f>IFERROR(B9 + B10,"―")</f>
        <v>0</v>
      </c>
      <c r="C8" s="11">
        <f>IFERROR(B8/B116,"―")</f>
        <v>0</v>
      </c>
      <c r="D8" s="10">
        <f>IFERROR(D9 + D10,"―")</f>
        <v>0</v>
      </c>
      <c r="E8" s="11">
        <f>IFERROR(D8/D116,"―")</f>
        <v>0</v>
      </c>
      <c r="F8" s="12">
        <f t="shared" ref="F8:F39" si="0">IFERROR(B8-D8,"―")</f>
        <v>0</v>
      </c>
      <c r="G8" s="13" t="str">
        <f t="shared" ref="G8:G39" si="1">IFERROR((B8/D8-1)*D8/ABS(D8),"―")</f>
        <v>―</v>
      </c>
      <c r="H8" s="10">
        <f>IFERROR(H9 + H10,"―")</f>
        <v>0</v>
      </c>
      <c r="I8" s="11">
        <f>IFERROR(H8/H116,"―")</f>
        <v>0</v>
      </c>
      <c r="J8" s="14">
        <f t="shared" ref="J8:J39" si="2">IFERROR(B8-H8,"―")</f>
        <v>0</v>
      </c>
      <c r="K8" s="13" t="str">
        <f t="shared" ref="K8:K39" si="3">IFERROR((B8/H8-1)*H8/ABS(H8),"―")</f>
        <v>―</v>
      </c>
    </row>
    <row r="9" spans="1:11" outlineLevel="1" x14ac:dyDescent="0.2">
      <c r="A9" s="15" t="s">
        <v>9</v>
      </c>
      <c r="B9" s="16">
        <v>0</v>
      </c>
      <c r="C9" s="17">
        <f>IFERROR(B9/B116,"―")</f>
        <v>0</v>
      </c>
      <c r="D9" s="16">
        <v>0</v>
      </c>
      <c r="E9" s="17">
        <f>IFERROR(D9/D116,"―")</f>
        <v>0</v>
      </c>
      <c r="F9" s="18">
        <f t="shared" si="0"/>
        <v>0</v>
      </c>
      <c r="G9" s="19" t="str">
        <f t="shared" si="1"/>
        <v>―</v>
      </c>
      <c r="H9" s="16">
        <v>0</v>
      </c>
      <c r="I9" s="17">
        <f>IFERROR(H9/H116,"―")</f>
        <v>0</v>
      </c>
      <c r="J9" s="20">
        <f t="shared" si="2"/>
        <v>0</v>
      </c>
      <c r="K9" s="19" t="str">
        <f t="shared" si="3"/>
        <v>―</v>
      </c>
    </row>
    <row r="10" spans="1:11" outlineLevel="1" x14ac:dyDescent="0.2">
      <c r="A10" s="15" t="s">
        <v>10</v>
      </c>
      <c r="B10" s="16">
        <v>0</v>
      </c>
      <c r="C10" s="17">
        <f>IFERROR(B10/B116,"―")</f>
        <v>0</v>
      </c>
      <c r="D10" s="16">
        <v>0</v>
      </c>
      <c r="E10" s="17">
        <f>IFERROR(D10/D116,"―")</f>
        <v>0</v>
      </c>
      <c r="F10" s="18">
        <f t="shared" si="0"/>
        <v>0</v>
      </c>
      <c r="G10" s="19" t="str">
        <f t="shared" si="1"/>
        <v>―</v>
      </c>
      <c r="H10" s="16">
        <v>0</v>
      </c>
      <c r="I10" s="17">
        <f>IFERROR(H10/H116,"―")</f>
        <v>0</v>
      </c>
      <c r="J10" s="20">
        <f t="shared" si="2"/>
        <v>0</v>
      </c>
      <c r="K10" s="19" t="str">
        <f t="shared" si="3"/>
        <v>―</v>
      </c>
    </row>
    <row r="11" spans="1:11" x14ac:dyDescent="0.2">
      <c r="A11" t="s">
        <v>11</v>
      </c>
      <c r="B11" s="10">
        <f>IFERROR(B12 + B13 + B14,"―")</f>
        <v>0</v>
      </c>
      <c r="C11" s="11">
        <f>IFERROR(B11/B116,"―")</f>
        <v>0</v>
      </c>
      <c r="D11" s="10">
        <f>IFERROR(D12 + D13 + D14,"―")</f>
        <v>0</v>
      </c>
      <c r="E11" s="11">
        <f>IFERROR(D11/D116,"―")</f>
        <v>0</v>
      </c>
      <c r="F11" s="12">
        <f t="shared" si="0"/>
        <v>0</v>
      </c>
      <c r="G11" s="13" t="str">
        <f t="shared" si="1"/>
        <v>―</v>
      </c>
      <c r="H11" s="10">
        <f>IFERROR(H12 + H13 + H14,"―")</f>
        <v>0</v>
      </c>
      <c r="I11" s="11">
        <f>IFERROR(H11/H116,"―")</f>
        <v>0</v>
      </c>
      <c r="J11" s="14">
        <f t="shared" si="2"/>
        <v>0</v>
      </c>
      <c r="K11" s="13" t="str">
        <f t="shared" si="3"/>
        <v>―</v>
      </c>
    </row>
    <row r="12" spans="1:11" outlineLevel="1" x14ac:dyDescent="0.2">
      <c r="A12" s="15" t="s">
        <v>12</v>
      </c>
      <c r="B12" s="16">
        <v>0</v>
      </c>
      <c r="C12" s="17">
        <f>IFERROR(B12/B116,"―")</f>
        <v>0</v>
      </c>
      <c r="D12" s="16">
        <v>0</v>
      </c>
      <c r="E12" s="17">
        <f>IFERROR(D12/D116,"―")</f>
        <v>0</v>
      </c>
      <c r="F12" s="18">
        <f t="shared" si="0"/>
        <v>0</v>
      </c>
      <c r="G12" s="19" t="str">
        <f t="shared" si="1"/>
        <v>―</v>
      </c>
      <c r="H12" s="16">
        <v>0</v>
      </c>
      <c r="I12" s="17">
        <f>IFERROR(H12/H116,"―")</f>
        <v>0</v>
      </c>
      <c r="J12" s="20">
        <f t="shared" si="2"/>
        <v>0</v>
      </c>
      <c r="K12" s="19" t="str">
        <f t="shared" si="3"/>
        <v>―</v>
      </c>
    </row>
    <row r="13" spans="1:11" outlineLevel="1" x14ac:dyDescent="0.2">
      <c r="A13" s="15" t="s">
        <v>13</v>
      </c>
      <c r="B13" s="16">
        <v>0</v>
      </c>
      <c r="C13" s="17">
        <f>IFERROR(B13/B116,"―")</f>
        <v>0</v>
      </c>
      <c r="D13" s="16">
        <v>0</v>
      </c>
      <c r="E13" s="17">
        <f>IFERROR(D13/D116,"―")</f>
        <v>0</v>
      </c>
      <c r="F13" s="18">
        <f t="shared" si="0"/>
        <v>0</v>
      </c>
      <c r="G13" s="19" t="str">
        <f t="shared" si="1"/>
        <v>―</v>
      </c>
      <c r="H13" s="16">
        <v>0</v>
      </c>
      <c r="I13" s="17">
        <f>IFERROR(H13/H116,"―")</f>
        <v>0</v>
      </c>
      <c r="J13" s="20">
        <f t="shared" si="2"/>
        <v>0</v>
      </c>
      <c r="K13" s="19" t="str">
        <f t="shared" si="3"/>
        <v>―</v>
      </c>
    </row>
    <row r="14" spans="1:11" outlineLevel="1" x14ac:dyDescent="0.2">
      <c r="A14" s="15" t="s">
        <v>14</v>
      </c>
      <c r="B14" s="16">
        <v>0</v>
      </c>
      <c r="C14" s="17">
        <f>IFERROR(B14/B116,"―")</f>
        <v>0</v>
      </c>
      <c r="D14" s="16">
        <v>0</v>
      </c>
      <c r="E14" s="17">
        <f>IFERROR(D14/D116,"―")</f>
        <v>0</v>
      </c>
      <c r="F14" s="18">
        <f t="shared" si="0"/>
        <v>0</v>
      </c>
      <c r="G14" s="19" t="str">
        <f t="shared" si="1"/>
        <v>―</v>
      </c>
      <c r="H14" s="16">
        <v>0</v>
      </c>
      <c r="I14" s="17">
        <f>IFERROR(H14/H116,"―")</f>
        <v>0</v>
      </c>
      <c r="J14" s="20">
        <f t="shared" si="2"/>
        <v>0</v>
      </c>
      <c r="K14" s="19" t="str">
        <f t="shared" si="3"/>
        <v>―</v>
      </c>
    </row>
    <row r="15" spans="1:11" x14ac:dyDescent="0.2">
      <c r="A15" t="s">
        <v>15</v>
      </c>
      <c r="B15" s="10">
        <f>IFERROR(B16 + B43 + B44 + B56 + B71 + B72 + B73 + B74 + B75,"―")</f>
        <v>10382242.539999999</v>
      </c>
      <c r="C15" s="11">
        <f>IFERROR(B15/B116,"―")</f>
        <v>1.0001875457159422</v>
      </c>
      <c r="D15" s="10">
        <f>IFERROR(D16 + D43 + D44 + D56 + D71 + D72 + D73 + D74 + D75,"―")</f>
        <v>12240300.669999998</v>
      </c>
      <c r="E15" s="11">
        <f>IFERROR(D15/D116,"―")</f>
        <v>1.0001590720465756</v>
      </c>
      <c r="F15" s="12">
        <f t="shared" si="0"/>
        <v>-1858058.129999999</v>
      </c>
      <c r="G15" s="13">
        <f t="shared" si="1"/>
        <v>-0.15179840594552974</v>
      </c>
      <c r="H15" s="10">
        <f>IFERROR(H16 + H43 + H44 + H56 + H71 + H72 + H73 + H74 + H75,"―")</f>
        <v>10464321.670000002</v>
      </c>
      <c r="I15" s="11">
        <f>IFERROR(H15/H116,"―")</f>
        <v>1.0007304055438109</v>
      </c>
      <c r="J15" s="14">
        <f t="shared" si="2"/>
        <v>-82079.130000002682</v>
      </c>
      <c r="K15" s="13">
        <f t="shared" si="3"/>
        <v>-7.8437124343486708E-3</v>
      </c>
    </row>
    <row r="16" spans="1:11" outlineLevel="1" collapsed="1" x14ac:dyDescent="0.2">
      <c r="A16" s="15" t="s">
        <v>16</v>
      </c>
      <c r="B16" s="16">
        <f>IFERROR(B17 + B36,"―")</f>
        <v>10334840.909999998</v>
      </c>
      <c r="C16" s="17">
        <f>IFERROR(B16/B116,"―")</f>
        <v>0.99562104480922786</v>
      </c>
      <c r="D16" s="16">
        <f>IFERROR(D17 + D36,"―")</f>
        <v>12191200.389999999</v>
      </c>
      <c r="E16" s="17">
        <f>IFERROR(D16/D116,"―")</f>
        <v>0.99614707170393813</v>
      </c>
      <c r="F16" s="18">
        <f t="shared" si="0"/>
        <v>-1856359.4800000004</v>
      </c>
      <c r="G16" s="19">
        <f t="shared" si="1"/>
        <v>-0.15227044266475231</v>
      </c>
      <c r="H16" s="16">
        <f>IFERROR(H17 + H36,"―")</f>
        <v>10406540.650000002</v>
      </c>
      <c r="I16" s="17">
        <f>IFERROR(H16/H116,"―")</f>
        <v>0.99520465572448846</v>
      </c>
      <c r="J16" s="20">
        <f t="shared" si="2"/>
        <v>-71699.740000003949</v>
      </c>
      <c r="K16" s="19">
        <f t="shared" si="3"/>
        <v>-6.8898726686859027E-3</v>
      </c>
    </row>
    <row r="17" spans="1:11" hidden="1" outlineLevel="2" collapsed="1" x14ac:dyDescent="0.2">
      <c r="A17" s="21" t="s">
        <v>17</v>
      </c>
      <c r="B17" s="16">
        <f>SUM(B18:B35)</f>
        <v>10180549.219999999</v>
      </c>
      <c r="C17" s="17">
        <f>IFERROR(B17/B116,"―")</f>
        <v>0.98075714366735911</v>
      </c>
      <c r="D17" s="16">
        <f>SUM(D18:D35)</f>
        <v>11999999.999999998</v>
      </c>
      <c r="E17" s="17">
        <f>IFERROR(D17/D116,"―")</f>
        <v>0.98052402372554692</v>
      </c>
      <c r="F17" s="18">
        <f t="shared" si="0"/>
        <v>-1819450.7799999993</v>
      </c>
      <c r="G17" s="19">
        <f t="shared" si="1"/>
        <v>-0.15162089833333325</v>
      </c>
      <c r="H17" s="16">
        <f>SUM(H18:H35)</f>
        <v>10215502.840000002</v>
      </c>
      <c r="I17" s="17">
        <f>IFERROR(H17/H116,"―")</f>
        <v>0.97693521111981951</v>
      </c>
      <c r="J17" s="20">
        <f t="shared" si="2"/>
        <v>-34953.620000002906</v>
      </c>
      <c r="K17" s="19">
        <f t="shared" si="3"/>
        <v>-3.4216250093082041E-3</v>
      </c>
    </row>
    <row r="18" spans="1:11" hidden="1" outlineLevel="5" x14ac:dyDescent="0.2">
      <c r="A18" s="22" t="s">
        <v>18</v>
      </c>
      <c r="B18" s="23">
        <v>5794037.8200000003</v>
      </c>
      <c r="C18" s="24">
        <f>IFERROR(B18/B116,"―")</f>
        <v>0.55817656394021675</v>
      </c>
      <c r="D18" s="23">
        <v>6829538.5899999999</v>
      </c>
      <c r="E18" s="24">
        <f>IFERROR(D18/D116,"―")</f>
        <v>0.55804388820464157</v>
      </c>
      <c r="F18" s="25">
        <f t="shared" si="0"/>
        <v>-1035500.7699999996</v>
      </c>
      <c r="G18" s="26">
        <f t="shared" si="1"/>
        <v>-0.15162089742288132</v>
      </c>
      <c r="H18" s="23">
        <v>5457473.6299999999</v>
      </c>
      <c r="I18" s="24">
        <f>IFERROR(H18/H116,"―")</f>
        <v>0.52191245369032624</v>
      </c>
      <c r="J18" s="27">
        <f t="shared" si="2"/>
        <v>336564.19000000041</v>
      </c>
      <c r="K18" s="26">
        <f t="shared" si="3"/>
        <v>6.1670328217417358E-2</v>
      </c>
    </row>
    <row r="19" spans="1:11" hidden="1" outlineLevel="5" x14ac:dyDescent="0.2">
      <c r="A19" s="22" t="s">
        <v>19</v>
      </c>
      <c r="B19" s="23">
        <v>270733.81</v>
      </c>
      <c r="C19" s="24">
        <f>IFERROR(B19/B116,"―")</f>
        <v>2.6081512151441819E-2</v>
      </c>
      <c r="D19" s="23">
        <v>319118.90000000002</v>
      </c>
      <c r="E19" s="24">
        <f>IFERROR(D19/D116,"―")</f>
        <v>2.6075312322905875E-2</v>
      </c>
      <c r="F19" s="25">
        <f t="shared" si="0"/>
        <v>-48385.090000000026</v>
      </c>
      <c r="G19" s="26">
        <f t="shared" si="1"/>
        <v>-0.15162088488021241</v>
      </c>
      <c r="H19" s="23">
        <v>450171.37</v>
      </c>
      <c r="I19" s="24">
        <f>IFERROR(H19/H116,"―")</f>
        <v>4.3051063592191054E-2</v>
      </c>
      <c r="J19" s="27">
        <f t="shared" si="2"/>
        <v>-179437.56</v>
      </c>
      <c r="K19" s="26">
        <f t="shared" si="3"/>
        <v>-0.39859833822839502</v>
      </c>
    </row>
    <row r="20" spans="1:11" hidden="1" outlineLevel="5" x14ac:dyDescent="0.2">
      <c r="A20" s="22" t="s">
        <v>20</v>
      </c>
      <c r="B20" s="23">
        <v>945722.87</v>
      </c>
      <c r="C20" s="24">
        <f>IFERROR(B20/B116,"―")</f>
        <v>9.1107507133303497E-2</v>
      </c>
      <c r="D20" s="23">
        <v>1114740.8899999999</v>
      </c>
      <c r="E20" s="24">
        <f>IFERROR(D20/D116,"―")</f>
        <v>9.108585190618311E-2</v>
      </c>
      <c r="F20" s="25">
        <f t="shared" si="0"/>
        <v>-169018.0199999999</v>
      </c>
      <c r="G20" s="26">
        <f t="shared" si="1"/>
        <v>-0.1516209026834926</v>
      </c>
      <c r="H20" s="23">
        <v>947517.56</v>
      </c>
      <c r="I20" s="24">
        <f>IFERROR(H20/H116,"―")</f>
        <v>9.0613578402992848E-2</v>
      </c>
      <c r="J20" s="27">
        <f t="shared" si="2"/>
        <v>-1794.6900000000605</v>
      </c>
      <c r="K20" s="26">
        <f t="shared" si="3"/>
        <v>-1.8940968228600141E-3</v>
      </c>
    </row>
    <row r="21" spans="1:11" hidden="1" outlineLevel="5" x14ac:dyDescent="0.2">
      <c r="A21" s="22" t="s">
        <v>21</v>
      </c>
      <c r="B21" s="23">
        <v>241450.43</v>
      </c>
      <c r="C21" s="24">
        <f>IFERROR(B21/B116,"―")</f>
        <v>2.3260457657711286E-2</v>
      </c>
      <c r="D21" s="23">
        <v>284602.03999999998</v>
      </c>
      <c r="E21" s="24">
        <f>IFERROR(D21/D116,"―")</f>
        <v>2.3254928118441591E-2</v>
      </c>
      <c r="F21" s="25">
        <f t="shared" si="0"/>
        <v>-43151.609999999986</v>
      </c>
      <c r="G21" s="26">
        <f t="shared" si="1"/>
        <v>-0.15162087383491696</v>
      </c>
      <c r="H21" s="23">
        <v>365396.95</v>
      </c>
      <c r="I21" s="24">
        <f>IFERROR(H21/H116,"―")</f>
        <v>3.4943864446205578E-2</v>
      </c>
      <c r="J21" s="27">
        <f t="shared" si="2"/>
        <v>-123946.52000000002</v>
      </c>
      <c r="K21" s="26">
        <f t="shared" si="3"/>
        <v>-0.33921060370098877</v>
      </c>
    </row>
    <row r="22" spans="1:11" hidden="1" outlineLevel="5" x14ac:dyDescent="0.2">
      <c r="A22" s="22" t="s">
        <v>22</v>
      </c>
      <c r="B22" s="23">
        <v>119510.91</v>
      </c>
      <c r="C22" s="24">
        <f>IFERROR(B22/B116,"―")</f>
        <v>1.1513247094608796E-2</v>
      </c>
      <c r="D22" s="23">
        <v>140869.70000000001</v>
      </c>
      <c r="E22" s="24">
        <f>IFERROR(D22/D116,"―")</f>
        <v>1.1510510422084225E-2</v>
      </c>
      <c r="F22" s="25">
        <f t="shared" si="0"/>
        <v>-21358.790000000008</v>
      </c>
      <c r="G22" s="26">
        <f t="shared" si="1"/>
        <v>-0.15162089505408194</v>
      </c>
      <c r="H22" s="23">
        <v>116050.42</v>
      </c>
      <c r="I22" s="24">
        <f>IFERROR(H22/H116,"―")</f>
        <v>1.1098204693293756E-2</v>
      </c>
      <c r="J22" s="27">
        <f t="shared" si="2"/>
        <v>3460.4900000000052</v>
      </c>
      <c r="K22" s="26">
        <f t="shared" si="3"/>
        <v>2.9818849427688532E-2</v>
      </c>
    </row>
    <row r="23" spans="1:11" hidden="1" outlineLevel="5" x14ac:dyDescent="0.2">
      <c r="A23" s="22" t="s">
        <v>23</v>
      </c>
      <c r="B23" s="23">
        <v>7750</v>
      </c>
      <c r="C23" s="24">
        <f>IFERROR(B23/B116,"―")</f>
        <v>7.4660685776066949E-4</v>
      </c>
      <c r="D23" s="23">
        <v>9135.07</v>
      </c>
      <c r="E23" s="24">
        <f>IFERROR(D23/D116,"―")</f>
        <v>7.4642963278454444E-4</v>
      </c>
      <c r="F23" s="25">
        <f t="shared" si="0"/>
        <v>-1385.0699999999997</v>
      </c>
      <c r="G23" s="26">
        <f t="shared" si="1"/>
        <v>-0.15162116984325236</v>
      </c>
      <c r="H23" s="23">
        <v>48000</v>
      </c>
      <c r="I23" s="24">
        <f>IFERROR(H23/H116,"―")</f>
        <v>4.5903653367053762E-3</v>
      </c>
      <c r="J23" s="27">
        <f t="shared" si="2"/>
        <v>-40250</v>
      </c>
      <c r="K23" s="26">
        <f t="shared" si="3"/>
        <v>-0.83854166666666663</v>
      </c>
    </row>
    <row r="24" spans="1:11" hidden="1" outlineLevel="5" x14ac:dyDescent="0.2">
      <c r="A24" s="22" t="s">
        <v>24</v>
      </c>
      <c r="B24" s="23">
        <v>87565.54</v>
      </c>
      <c r="C24" s="24">
        <f>IFERROR(B24/B116,"―")</f>
        <v>8.4357461506472525E-3</v>
      </c>
      <c r="D24" s="23">
        <v>103215.1</v>
      </c>
      <c r="E24" s="24">
        <f>IFERROR(D24/D116,"―")</f>
        <v>8.4337404301028929E-3</v>
      </c>
      <c r="F24" s="25">
        <f t="shared" si="0"/>
        <v>-15649.560000000012</v>
      </c>
      <c r="G24" s="26">
        <f t="shared" si="1"/>
        <v>-0.15162083842383534</v>
      </c>
      <c r="H24" s="23">
        <v>58185.72</v>
      </c>
      <c r="I24" s="24">
        <f>IFERROR(H24/H116,"―")</f>
        <v>5.5644523370675988E-3</v>
      </c>
      <c r="J24" s="27">
        <f t="shared" si="2"/>
        <v>29379.819999999992</v>
      </c>
      <c r="K24" s="26">
        <f t="shared" si="3"/>
        <v>0.50493179426154722</v>
      </c>
    </row>
    <row r="25" spans="1:11" hidden="1" outlineLevel="5" x14ac:dyDescent="0.2">
      <c r="A25" s="22" t="s">
        <v>25</v>
      </c>
      <c r="B25" s="23">
        <v>23095.3</v>
      </c>
      <c r="C25" s="24">
        <f>IFERROR(B25/B116,"―")</f>
        <v>2.2249173370374178E-3</v>
      </c>
      <c r="D25" s="23">
        <v>27222.85</v>
      </c>
      <c r="E25" s="24">
        <f>IFERROR(D25/D116,"―")</f>
        <v>2.2243882016064172E-3</v>
      </c>
      <c r="F25" s="25">
        <f t="shared" si="0"/>
        <v>-4127.5499999999993</v>
      </c>
      <c r="G25" s="26">
        <f t="shared" si="1"/>
        <v>-0.15162078915322974</v>
      </c>
      <c r="H25" s="23">
        <v>48025.02</v>
      </c>
      <c r="I25" s="24">
        <f>IFERROR(H25/H116,"―")</f>
        <v>4.5927580646371339E-3</v>
      </c>
      <c r="J25" s="27">
        <f t="shared" si="2"/>
        <v>-24929.719999999998</v>
      </c>
      <c r="K25" s="26">
        <f t="shared" si="3"/>
        <v>-0.51909858652843877</v>
      </c>
    </row>
    <row r="26" spans="1:11" hidden="1" outlineLevel="5" x14ac:dyDescent="0.2">
      <c r="A26" s="22" t="s">
        <v>26</v>
      </c>
      <c r="B26" s="23">
        <v>1906721.34</v>
      </c>
      <c r="C26" s="24">
        <f>IFERROR(B26/B116,"―")</f>
        <v>0.18368661010098233</v>
      </c>
      <c r="D26" s="23">
        <v>2247487.39</v>
      </c>
      <c r="E26" s="24">
        <f>IFERROR(D26/D116,"―")</f>
        <v>0.18364294824293567</v>
      </c>
      <c r="F26" s="25">
        <f t="shared" si="0"/>
        <v>-340766.05000000005</v>
      </c>
      <c r="G26" s="26">
        <f t="shared" si="1"/>
        <v>-0.15162089518998367</v>
      </c>
      <c r="H26" s="23">
        <v>1735450.75</v>
      </c>
      <c r="I26" s="24">
        <f>IFERROR(H26/H116,"―")</f>
        <v>0.16596568679915308</v>
      </c>
      <c r="J26" s="27">
        <f t="shared" si="2"/>
        <v>171270.59000000008</v>
      </c>
      <c r="K26" s="26">
        <f t="shared" si="3"/>
        <v>9.8689398128987568E-2</v>
      </c>
    </row>
    <row r="27" spans="1:11" hidden="1" outlineLevel="5" x14ac:dyDescent="0.2">
      <c r="A27" s="22" t="s">
        <v>27</v>
      </c>
      <c r="B27" s="23">
        <v>4700</v>
      </c>
      <c r="C27" s="24">
        <f>IFERROR(B27/B116,"―")</f>
        <v>4.5278093309356727E-4</v>
      </c>
      <c r="D27" s="23">
        <v>5539.98</v>
      </c>
      <c r="E27" s="24">
        <f>IFERROR(D27/D116,"―")</f>
        <v>4.5267362341325467E-4</v>
      </c>
      <c r="F27" s="25">
        <f t="shared" si="0"/>
        <v>-839.97999999999956</v>
      </c>
      <c r="G27" s="26">
        <f t="shared" si="1"/>
        <v>-0.15162148599814429</v>
      </c>
      <c r="H27" s="23">
        <v>211677.18</v>
      </c>
      <c r="I27" s="24">
        <f>IFERROR(H27/H116,"―")</f>
        <v>2.0243241450907178E-2</v>
      </c>
      <c r="J27" s="27">
        <f t="shared" si="2"/>
        <v>-206977.18</v>
      </c>
      <c r="K27" s="26">
        <f t="shared" si="3"/>
        <v>-0.97779637842869982</v>
      </c>
    </row>
    <row r="28" spans="1:11" hidden="1" outlineLevel="5" x14ac:dyDescent="0.2">
      <c r="A28" s="22" t="s">
        <v>28</v>
      </c>
      <c r="B28" s="23">
        <v>14100</v>
      </c>
      <c r="C28" s="24">
        <f>IFERROR(B28/B116,"―")</f>
        <v>1.3583427992807018E-3</v>
      </c>
      <c r="D28" s="23">
        <v>16619.93</v>
      </c>
      <c r="E28" s="24">
        <f>IFERROR(D28/D116,"―")</f>
        <v>1.358020053136411E-3</v>
      </c>
      <c r="F28" s="25">
        <f t="shared" si="0"/>
        <v>-2519.9300000000003</v>
      </c>
      <c r="G28" s="26">
        <f t="shared" si="1"/>
        <v>-0.15162097553960818</v>
      </c>
      <c r="H28" s="23">
        <v>18300</v>
      </c>
      <c r="I28" s="24">
        <f>IFERROR(H28/H116,"―")</f>
        <v>1.7500767846189247E-3</v>
      </c>
      <c r="J28" s="27">
        <f t="shared" si="2"/>
        <v>-4200</v>
      </c>
      <c r="K28" s="26">
        <f t="shared" si="3"/>
        <v>-0.22950819672131154</v>
      </c>
    </row>
    <row r="29" spans="1:11" hidden="1" outlineLevel="5" x14ac:dyDescent="0.2">
      <c r="A29" s="22" t="s">
        <v>29</v>
      </c>
      <c r="B29" s="23">
        <v>380694.7</v>
      </c>
      <c r="C29" s="24">
        <f>IFERROR(B29/B116,"―")</f>
        <v>3.667474499782461E-2</v>
      </c>
      <c r="D29" s="23">
        <v>448731.82</v>
      </c>
      <c r="E29" s="24">
        <f>IFERROR(D29/D116,"―")</f>
        <v>3.6666027476673996E-2</v>
      </c>
      <c r="F29" s="25">
        <f t="shared" si="0"/>
        <v>-68037.119999999995</v>
      </c>
      <c r="G29" s="26">
        <f t="shared" si="1"/>
        <v>-0.15162089463590966</v>
      </c>
      <c r="H29" s="23">
        <v>418908.89</v>
      </c>
      <c r="I29" s="24">
        <f>IFERROR(H29/H116,"―")</f>
        <v>4.0061350997785947E-2</v>
      </c>
      <c r="J29" s="27">
        <f t="shared" si="2"/>
        <v>-38214.19</v>
      </c>
      <c r="K29" s="26">
        <f t="shared" si="3"/>
        <v>-9.1223153559715553E-2</v>
      </c>
    </row>
    <row r="30" spans="1:11" hidden="1" outlineLevel="5" x14ac:dyDescent="0.2">
      <c r="A30" s="22" t="s">
        <v>30</v>
      </c>
      <c r="B30" s="23">
        <v>39885</v>
      </c>
      <c r="C30" s="24">
        <f>IFERROR(B30/B116,"―")</f>
        <v>3.8423760673270066E-3</v>
      </c>
      <c r="D30" s="23">
        <v>47013.18</v>
      </c>
      <c r="E30" s="24">
        <f>IFERROR(D30/D116,"―")</f>
        <v>3.8414627018111178E-3</v>
      </c>
      <c r="F30" s="25">
        <f t="shared" si="0"/>
        <v>-7128.18</v>
      </c>
      <c r="G30" s="26">
        <f t="shared" si="1"/>
        <v>-0.15162088588774469</v>
      </c>
      <c r="H30" s="23">
        <v>26400</v>
      </c>
      <c r="I30" s="24">
        <f>IFERROR(H30/H116,"―")</f>
        <v>2.524700935187957E-3</v>
      </c>
      <c r="J30" s="27">
        <f t="shared" si="2"/>
        <v>13485</v>
      </c>
      <c r="K30" s="26">
        <f t="shared" si="3"/>
        <v>0.5107954545454545</v>
      </c>
    </row>
    <row r="31" spans="1:11" hidden="1" outlineLevel="5" x14ac:dyDescent="0.2">
      <c r="A31" s="22" t="s">
        <v>31</v>
      </c>
      <c r="B31" s="23">
        <v>286731.65999999997</v>
      </c>
      <c r="C31" s="24">
        <f>IFERROR(B31/B116,"―")</f>
        <v>2.7622686928142015E-2</v>
      </c>
      <c r="D31" s="23">
        <v>337975.87</v>
      </c>
      <c r="E31" s="24">
        <f>IFERROR(D31/D116,"―")</f>
        <v>2.7616121664545201E-2</v>
      </c>
      <c r="F31" s="25">
        <f t="shared" si="0"/>
        <v>-51244.210000000021</v>
      </c>
      <c r="G31" s="26">
        <f t="shared" si="1"/>
        <v>-0.15162091305512437</v>
      </c>
      <c r="H31" s="23">
        <v>216246.99</v>
      </c>
      <c r="I31" s="24">
        <f>IFERROR(H31/H116,"―")</f>
        <v>2.0680264313809878E-2</v>
      </c>
      <c r="J31" s="27">
        <f t="shared" si="2"/>
        <v>70484.669999999984</v>
      </c>
      <c r="K31" s="26">
        <f t="shared" si="3"/>
        <v>0.32594520737606564</v>
      </c>
    </row>
    <row r="32" spans="1:11" hidden="1" outlineLevel="5" x14ac:dyDescent="0.2">
      <c r="A32" s="22" t="s">
        <v>32</v>
      </c>
      <c r="B32" s="23">
        <v>252.1</v>
      </c>
      <c r="C32" s="24">
        <f>IFERROR(B32/B116,"―")</f>
        <v>2.4286398560189E-5</v>
      </c>
      <c r="D32" s="23">
        <v>297.14999999999998</v>
      </c>
      <c r="E32" s="24">
        <f>IFERROR(D32/D116,"―")</f>
        <v>2.4280226137503859E-5</v>
      </c>
      <c r="F32" s="25">
        <f t="shared" si="0"/>
        <v>-45.049999999999983</v>
      </c>
      <c r="G32" s="26">
        <f t="shared" si="1"/>
        <v>-0.15160693252566038</v>
      </c>
      <c r="H32" s="23">
        <v>20857.810000000001</v>
      </c>
      <c r="I32" s="24">
        <f>IFERROR(H32/H116,"―")</f>
        <v>1.9946868338247244E-3</v>
      </c>
      <c r="J32" s="27">
        <f t="shared" si="2"/>
        <v>-20605.710000000003</v>
      </c>
      <c r="K32" s="26">
        <f t="shared" si="3"/>
        <v>-0.98791340030425057</v>
      </c>
    </row>
    <row r="33" spans="1:11" hidden="1" outlineLevel="5" x14ac:dyDescent="0.2">
      <c r="A33" s="22" t="s">
        <v>33</v>
      </c>
      <c r="B33" s="23">
        <v>4873.1099999999997</v>
      </c>
      <c r="C33" s="24">
        <f>IFERROR(B33/B116,"―")</f>
        <v>4.69457721886722E-4</v>
      </c>
      <c r="D33" s="23">
        <v>5744.03</v>
      </c>
      <c r="E33" s="24">
        <f>IFERROR(D33/D116,"―")</f>
        <v>4.6934661733335451E-4</v>
      </c>
      <c r="F33" s="25">
        <f t="shared" si="0"/>
        <v>-870.92000000000007</v>
      </c>
      <c r="G33" s="26">
        <f t="shared" si="1"/>
        <v>-0.15162177077765959</v>
      </c>
      <c r="H33" s="23">
        <v>3235.3</v>
      </c>
      <c r="I33" s="24">
        <f>IFERROR(H33/H116,"―")</f>
        <v>3.0940018695506052E-4</v>
      </c>
      <c r="J33" s="27">
        <f t="shared" si="2"/>
        <v>1637.8099999999995</v>
      </c>
      <c r="K33" s="26">
        <f t="shared" si="3"/>
        <v>0.50623126139770647</v>
      </c>
    </row>
    <row r="34" spans="1:11" hidden="1" outlineLevel="5" x14ac:dyDescent="0.2">
      <c r="A34" s="22" t="s">
        <v>34</v>
      </c>
      <c r="B34" s="23">
        <v>48846.48</v>
      </c>
      <c r="C34" s="24">
        <f>IFERROR(B34/B116,"―")</f>
        <v>4.7056925090928244E-3</v>
      </c>
      <c r="D34" s="23">
        <v>57576.24</v>
      </c>
      <c r="E34" s="24">
        <f>IFERROR(D34/D116,"―")</f>
        <v>4.7045738763156495E-3</v>
      </c>
      <c r="F34" s="25">
        <f t="shared" si="0"/>
        <v>-8729.7599999999948</v>
      </c>
      <c r="G34" s="26">
        <f t="shared" si="1"/>
        <v>-0.15162087694507309</v>
      </c>
      <c r="H34" s="23">
        <v>69991.8</v>
      </c>
      <c r="I34" s="24">
        <f>IFERROR(H34/H116,"―")</f>
        <v>6.6934985952836539E-3</v>
      </c>
      <c r="J34" s="27">
        <f t="shared" si="2"/>
        <v>-21145.32</v>
      </c>
      <c r="K34" s="26">
        <f t="shared" si="3"/>
        <v>-0.30211139019142241</v>
      </c>
    </row>
    <row r="35" spans="1:11" hidden="1" outlineLevel="5" x14ac:dyDescent="0.2">
      <c r="A35" s="22" t="s">
        <v>35</v>
      </c>
      <c r="B35" s="23">
        <v>3878.15</v>
      </c>
      <c r="C35" s="24">
        <f>IFERROR(B35/B116,"―")</f>
        <v>3.7360688844187618E-4</v>
      </c>
      <c r="D35" s="23">
        <v>4571.2700000000004</v>
      </c>
      <c r="E35" s="24">
        <f>IFERROR(D35/D116,"―")</f>
        <v>3.7352000449465683E-4</v>
      </c>
      <c r="F35" s="25">
        <f t="shared" si="0"/>
        <v>-693.12000000000035</v>
      </c>
      <c r="G35" s="26">
        <f t="shared" si="1"/>
        <v>-0.15162525950118899</v>
      </c>
      <c r="H35" s="23">
        <v>3613.45</v>
      </c>
      <c r="I35" s="24">
        <f>IFERROR(H35/H116,"―")</f>
        <v>3.4556365887329253E-4</v>
      </c>
      <c r="J35" s="27">
        <f t="shared" si="2"/>
        <v>264.70000000000027</v>
      </c>
      <c r="K35" s="26">
        <f t="shared" si="3"/>
        <v>7.3254092349416933E-2</v>
      </c>
    </row>
    <row r="36" spans="1:11" hidden="1" outlineLevel="2" collapsed="1" x14ac:dyDescent="0.2">
      <c r="A36" s="21" t="s">
        <v>36</v>
      </c>
      <c r="B36" s="16">
        <f>SUM(B37:B42)</f>
        <v>154291.69</v>
      </c>
      <c r="C36" s="17">
        <f>IFERROR(B36/B116,"―")</f>
        <v>1.4863901141868814E-2</v>
      </c>
      <c r="D36" s="16">
        <f>SUM(D37:D42)</f>
        <v>191200.39</v>
      </c>
      <c r="E36" s="17">
        <f>IFERROR(D36/D116,"―")</f>
        <v>1.5623047978391156E-2</v>
      </c>
      <c r="F36" s="18">
        <f t="shared" si="0"/>
        <v>-36908.700000000012</v>
      </c>
      <c r="G36" s="19">
        <f t="shared" si="1"/>
        <v>-0.19303674014472461</v>
      </c>
      <c r="H36" s="16">
        <f>SUM(H37:H42)</f>
        <v>191037.81</v>
      </c>
      <c r="I36" s="17">
        <f>IFERROR(H36/H116,"―")</f>
        <v>1.8269444604668911E-2</v>
      </c>
      <c r="J36" s="20">
        <f t="shared" si="2"/>
        <v>-36746.119999999995</v>
      </c>
      <c r="K36" s="19">
        <f t="shared" si="3"/>
        <v>-0.19234998558662286</v>
      </c>
    </row>
    <row r="37" spans="1:11" hidden="1" outlineLevel="5" x14ac:dyDescent="0.2">
      <c r="A37" s="22" t="s">
        <v>37</v>
      </c>
      <c r="B37" s="23">
        <v>150233.5</v>
      </c>
      <c r="C37" s="24">
        <f>IFERROR(B37/B116,"―")</f>
        <v>1.4472949853598392E-2</v>
      </c>
      <c r="D37" s="23">
        <v>186171.43</v>
      </c>
      <c r="E37" s="24">
        <f>IFERROR(D37/D116,"―")</f>
        <v>1.5212129970528251E-2</v>
      </c>
      <c r="F37" s="25">
        <f t="shared" si="0"/>
        <v>-35937.929999999993</v>
      </c>
      <c r="G37" s="26">
        <f t="shared" si="1"/>
        <v>-0.19303676187049745</v>
      </c>
      <c r="H37" s="23">
        <v>185563.71</v>
      </c>
      <c r="I37" s="24">
        <f>IFERROR(H37/H116,"―")</f>
        <v>1.7745942127801017E-2</v>
      </c>
      <c r="J37" s="27">
        <f t="shared" si="2"/>
        <v>-35330.209999999992</v>
      </c>
      <c r="K37" s="26">
        <f t="shared" si="3"/>
        <v>-0.19039396226772998</v>
      </c>
    </row>
    <row r="38" spans="1:11" hidden="1" outlineLevel="5" x14ac:dyDescent="0.2">
      <c r="A38" s="22" t="s">
        <v>38</v>
      </c>
      <c r="B38" s="23">
        <v>823.44</v>
      </c>
      <c r="C38" s="24">
        <f>IFERROR(B38/B116,"―")</f>
        <v>7.9327219477992998E-5</v>
      </c>
      <c r="D38" s="23">
        <v>1020.42</v>
      </c>
      <c r="E38" s="24">
        <f>IFERROR(D38/D116,"―")</f>
        <v>8.337886035750189E-5</v>
      </c>
      <c r="F38" s="25">
        <f t="shared" si="0"/>
        <v>-196.9799999999999</v>
      </c>
      <c r="G38" s="26">
        <f t="shared" si="1"/>
        <v>-0.19303816075733515</v>
      </c>
      <c r="H38" s="23">
        <v>733.45</v>
      </c>
      <c r="I38" s="24">
        <f>IFERROR(H38/H116,"―")</f>
        <v>7.0141738670969963E-5</v>
      </c>
      <c r="J38" s="27">
        <f t="shared" si="2"/>
        <v>89.990000000000009</v>
      </c>
      <c r="K38" s="26">
        <f t="shared" si="3"/>
        <v>0.12269411684504727</v>
      </c>
    </row>
    <row r="39" spans="1:11" hidden="1" outlineLevel="5" x14ac:dyDescent="0.2">
      <c r="A39" s="22" t="s">
        <v>39</v>
      </c>
      <c r="B39" s="23">
        <v>563.44000000000005</v>
      </c>
      <c r="C39" s="24">
        <f>IFERROR(B39/B116,"―")</f>
        <v>5.4279763604731821E-5</v>
      </c>
      <c r="D39" s="23">
        <v>698.22</v>
      </c>
      <c r="E39" s="24">
        <f>IFERROR(D39/D116,"―")</f>
        <v>5.7051790320470959E-5</v>
      </c>
      <c r="F39" s="25">
        <f t="shared" si="0"/>
        <v>-134.77999999999997</v>
      </c>
      <c r="G39" s="26">
        <f t="shared" si="1"/>
        <v>-0.19303371430208238</v>
      </c>
      <c r="H39" s="23">
        <v>1436.88</v>
      </c>
      <c r="I39" s="24">
        <f>IFERROR(H39/H116,"―")</f>
        <v>1.3741258635427544E-4</v>
      </c>
      <c r="J39" s="27">
        <f t="shared" si="2"/>
        <v>-873.44</v>
      </c>
      <c r="K39" s="26">
        <f t="shared" si="3"/>
        <v>-0.60787261288346972</v>
      </c>
    </row>
    <row r="40" spans="1:11" hidden="1" outlineLevel="5" x14ac:dyDescent="0.2">
      <c r="A40" s="22" t="s">
        <v>40</v>
      </c>
      <c r="B40" s="23">
        <v>2340.3200000000002</v>
      </c>
      <c r="C40" s="24">
        <f>IFERROR(B40/B116,"―")</f>
        <v>2.254579304973484E-4</v>
      </c>
      <c r="D40" s="23">
        <v>2900.16</v>
      </c>
      <c r="E40" s="24">
        <f>IFERROR(D40/D116,"―")</f>
        <v>2.3697304605399021E-4</v>
      </c>
      <c r="F40" s="25">
        <f t="shared" ref="F40:F75" si="4">IFERROR(B40-D40,"―")</f>
        <v>-559.83999999999969</v>
      </c>
      <c r="G40" s="26">
        <f t="shared" ref="G40:G75" si="5">IFERROR((B40/D40-1)*D40/ABS(D40),"―")</f>
        <v>-0.19303762551031659</v>
      </c>
      <c r="H40" s="23">
        <v>2822.83</v>
      </c>
      <c r="I40" s="24">
        <f>IFERROR(H40/H116,"―")</f>
        <v>2.699546038210841E-4</v>
      </c>
      <c r="J40" s="27">
        <f t="shared" ref="J40:J75" si="6">IFERROR(B40-H40,"―")</f>
        <v>-482.50999999999976</v>
      </c>
      <c r="K40" s="26">
        <f t="shared" ref="K40:K75" si="7">IFERROR((B40/H40-1)*H40/ABS(H40),"―")</f>
        <v>-0.17093129944063223</v>
      </c>
    </row>
    <row r="41" spans="1:11" hidden="1" outlineLevel="5" x14ac:dyDescent="0.2">
      <c r="A41" s="22" t="s">
        <v>41</v>
      </c>
      <c r="B41" s="23">
        <v>232.68</v>
      </c>
      <c r="C41" s="24">
        <f>IFERROR(B41/B116,"―")</f>
        <v>2.2415546279193879E-5</v>
      </c>
      <c r="D41" s="23">
        <v>288.33999999999997</v>
      </c>
      <c r="E41" s="24">
        <f>IFERROR(D41/D116,"―")</f>
        <v>2.3560358083418685E-5</v>
      </c>
      <c r="F41" s="25">
        <f t="shared" si="4"/>
        <v>-55.659999999999968</v>
      </c>
      <c r="G41" s="26">
        <f t="shared" si="5"/>
        <v>-0.19303599916764924</v>
      </c>
      <c r="H41" s="23">
        <v>480.94</v>
      </c>
      <c r="I41" s="24">
        <f>IFERROR(H41/H116,"―")</f>
        <v>4.5993548021564243E-5</v>
      </c>
      <c r="J41" s="27">
        <f t="shared" si="6"/>
        <v>-248.26</v>
      </c>
      <c r="K41" s="26">
        <f t="shared" si="7"/>
        <v>-0.51619744666694389</v>
      </c>
    </row>
    <row r="42" spans="1:11" hidden="1" outlineLevel="5" x14ac:dyDescent="0.2">
      <c r="A42" s="22" t="s">
        <v>42</v>
      </c>
      <c r="B42" s="23">
        <v>98.31</v>
      </c>
      <c r="C42" s="24">
        <f>IFERROR(B42/B116,"―")</f>
        <v>9.4708284111550213E-6</v>
      </c>
      <c r="D42" s="23">
        <v>121.82</v>
      </c>
      <c r="E42" s="24">
        <f>IFERROR(D42/D116,"―")</f>
        <v>9.9539530475205114E-6</v>
      </c>
      <c r="F42" s="25">
        <f t="shared" si="4"/>
        <v>-23.509999999999991</v>
      </c>
      <c r="G42" s="26">
        <f t="shared" si="5"/>
        <v>-0.19298965687079295</v>
      </c>
      <c r="H42" s="23">
        <v>0</v>
      </c>
      <c r="I42" s="24">
        <f>IFERROR(H42/H116,"―")</f>
        <v>0</v>
      </c>
      <c r="J42" s="27">
        <f t="shared" si="6"/>
        <v>98.31</v>
      </c>
      <c r="K42" s="26" t="str">
        <f t="shared" si="7"/>
        <v>―</v>
      </c>
    </row>
    <row r="43" spans="1:11" outlineLevel="1" x14ac:dyDescent="0.2">
      <c r="A43" s="15" t="s">
        <v>43</v>
      </c>
      <c r="B43" s="16">
        <v>0</v>
      </c>
      <c r="C43" s="17">
        <f>IFERROR(B43/B116,"―")</f>
        <v>0</v>
      </c>
      <c r="D43" s="16">
        <v>0</v>
      </c>
      <c r="E43" s="17">
        <f>IFERROR(D43/D116,"―")</f>
        <v>0</v>
      </c>
      <c r="F43" s="18">
        <f t="shared" si="4"/>
        <v>0</v>
      </c>
      <c r="G43" s="19" t="str">
        <f t="shared" si="5"/>
        <v>―</v>
      </c>
      <c r="H43" s="16">
        <v>0</v>
      </c>
      <c r="I43" s="17">
        <f>IFERROR(H43/H116,"―")</f>
        <v>0</v>
      </c>
      <c r="J43" s="20">
        <f t="shared" si="6"/>
        <v>0</v>
      </c>
      <c r="K43" s="19" t="str">
        <f t="shared" si="7"/>
        <v>―</v>
      </c>
    </row>
    <row r="44" spans="1:11" outlineLevel="1" collapsed="1" x14ac:dyDescent="0.2">
      <c r="A44" s="15" t="s">
        <v>44</v>
      </c>
      <c r="B44" s="16">
        <f>SUM(B45:B55)</f>
        <v>47401.63</v>
      </c>
      <c r="C44" s="17">
        <f>IFERROR(B44/B116,"―")</f>
        <v>4.5665009067140487E-3</v>
      </c>
      <c r="D44" s="16">
        <f>SUM(D45:D55)</f>
        <v>49100.279999999992</v>
      </c>
      <c r="E44" s="17">
        <f>IFERROR(D44/D116,"―")</f>
        <v>4.0120003426375832E-3</v>
      </c>
      <c r="F44" s="18">
        <f t="shared" si="4"/>
        <v>-1698.6499999999942</v>
      </c>
      <c r="G44" s="19">
        <f t="shared" si="5"/>
        <v>-3.4595525728162713E-2</v>
      </c>
      <c r="H44" s="16">
        <f>SUM(H45:H55)</f>
        <v>57781.020000000004</v>
      </c>
      <c r="I44" s="17">
        <f>IFERROR(H44/H116,"―")</f>
        <v>5.5257498193225021E-3</v>
      </c>
      <c r="J44" s="20">
        <f t="shared" si="6"/>
        <v>-10379.390000000007</v>
      </c>
      <c r="K44" s="19">
        <f t="shared" si="7"/>
        <v>-0.17963320827496654</v>
      </c>
    </row>
    <row r="45" spans="1:11" hidden="1" outlineLevel="5" x14ac:dyDescent="0.2">
      <c r="A45" s="28" t="s">
        <v>45</v>
      </c>
      <c r="B45" s="23">
        <v>6597.21</v>
      </c>
      <c r="C45" s="24">
        <f>IFERROR(B45/B116,"―")</f>
        <v>6.3555125523706655E-4</v>
      </c>
      <c r="D45" s="23">
        <v>8175.35</v>
      </c>
      <c r="E45" s="24">
        <f>IFERROR(D45/D116,"―")</f>
        <v>6.6801058978038764E-4</v>
      </c>
      <c r="F45" s="25">
        <f t="shared" si="4"/>
        <v>-1578.1400000000003</v>
      </c>
      <c r="G45" s="26">
        <f t="shared" si="5"/>
        <v>-0.19303638376338628</v>
      </c>
      <c r="H45" s="23">
        <v>9870.3700000000008</v>
      </c>
      <c r="I45" s="24">
        <f>IFERROR(H45/H116,"―")</f>
        <v>9.4392925642618024E-4</v>
      </c>
      <c r="J45" s="27">
        <f t="shared" si="6"/>
        <v>-3273.1600000000008</v>
      </c>
      <c r="K45" s="26">
        <f t="shared" si="7"/>
        <v>-0.33161472163657502</v>
      </c>
    </row>
    <row r="46" spans="1:11" hidden="1" outlineLevel="5" x14ac:dyDescent="0.2">
      <c r="A46" s="28" t="s">
        <v>46</v>
      </c>
      <c r="B46" s="23">
        <v>81.25</v>
      </c>
      <c r="C46" s="24">
        <f>IFERROR(B46/B116,"―")</f>
        <v>7.8273299603941158E-6</v>
      </c>
      <c r="D46" s="23">
        <v>100.69</v>
      </c>
      <c r="E46" s="24">
        <f>IFERROR(D46/D116,"―")</f>
        <v>8.2274136624104451E-6</v>
      </c>
      <c r="F46" s="25">
        <f t="shared" si="4"/>
        <v>-19.439999999999998</v>
      </c>
      <c r="G46" s="26">
        <f t="shared" si="5"/>
        <v>-0.19306783195947949</v>
      </c>
      <c r="H46" s="23">
        <v>487.5</v>
      </c>
      <c r="I46" s="24">
        <f>IFERROR(H46/H116,"―")</f>
        <v>4.6620897950913981E-5</v>
      </c>
      <c r="J46" s="27">
        <f t="shared" si="6"/>
        <v>-406.25</v>
      </c>
      <c r="K46" s="26">
        <f t="shared" si="7"/>
        <v>-0.83333333333333337</v>
      </c>
    </row>
    <row r="47" spans="1:11" hidden="1" outlineLevel="5" x14ac:dyDescent="0.2">
      <c r="A47" s="28" t="s">
        <v>47</v>
      </c>
      <c r="B47" s="23">
        <v>422.5</v>
      </c>
      <c r="C47" s="24">
        <f>IFERROR(B47/B116,"―")</f>
        <v>4.0702115794049402E-5</v>
      </c>
      <c r="D47" s="23">
        <v>523.57000000000005</v>
      </c>
      <c r="E47" s="24">
        <f>IFERROR(D47/D116,"―")</f>
        <v>4.2781080258498729E-5</v>
      </c>
      <c r="F47" s="25">
        <f t="shared" si="4"/>
        <v>-101.07000000000005</v>
      </c>
      <c r="G47" s="26">
        <f t="shared" si="5"/>
        <v>-0.19304009015031431</v>
      </c>
      <c r="H47" s="23">
        <v>812.5</v>
      </c>
      <c r="I47" s="24">
        <f>IFERROR(H47/H116,"―")</f>
        <v>7.770149658485663E-5</v>
      </c>
      <c r="J47" s="27">
        <f t="shared" si="6"/>
        <v>-390</v>
      </c>
      <c r="K47" s="26">
        <f t="shared" si="7"/>
        <v>-0.48</v>
      </c>
    </row>
    <row r="48" spans="1:11" hidden="1" outlineLevel="5" x14ac:dyDescent="0.2">
      <c r="A48" s="28" t="s">
        <v>48</v>
      </c>
      <c r="B48" s="23">
        <v>0</v>
      </c>
      <c r="C48" s="24">
        <f>IFERROR(B48/B116,"―")</f>
        <v>0</v>
      </c>
      <c r="D48" s="23">
        <v>0</v>
      </c>
      <c r="E48" s="24">
        <f>IFERROR(D48/D116,"―")</f>
        <v>0</v>
      </c>
      <c r="F48" s="25">
        <f t="shared" si="4"/>
        <v>0</v>
      </c>
      <c r="G48" s="26" t="str">
        <f t="shared" si="5"/>
        <v>―</v>
      </c>
      <c r="H48" s="23">
        <v>585.08000000000004</v>
      </c>
      <c r="I48" s="24">
        <f>IFERROR(H48/H116,"―")</f>
        <v>5.5952728149991287E-5</v>
      </c>
      <c r="J48" s="27">
        <f t="shared" si="6"/>
        <v>-585.08000000000004</v>
      </c>
      <c r="K48" s="26">
        <f t="shared" si="7"/>
        <v>-1</v>
      </c>
    </row>
    <row r="49" spans="1:11" hidden="1" outlineLevel="5" x14ac:dyDescent="0.2">
      <c r="A49" s="28" t="s">
        <v>49</v>
      </c>
      <c r="B49" s="23">
        <v>494.13</v>
      </c>
      <c r="C49" s="24">
        <f>IFERROR(B49/B116,"―")</f>
        <v>4.760268988713285E-5</v>
      </c>
      <c r="D49" s="23">
        <v>494.13</v>
      </c>
      <c r="E49" s="24">
        <f>IFERROR(D49/D116,"―")</f>
        <v>4.0375527986958711E-5</v>
      </c>
      <c r="F49" s="25">
        <f t="shared" si="4"/>
        <v>0</v>
      </c>
      <c r="G49" s="26">
        <f t="shared" si="5"/>
        <v>0</v>
      </c>
      <c r="H49" s="23">
        <v>2824.37</v>
      </c>
      <c r="I49" s="24">
        <f>IFERROR(H49/H116,"―")</f>
        <v>2.7010187804230338E-4</v>
      </c>
      <c r="J49" s="27">
        <f t="shared" si="6"/>
        <v>-2330.2399999999998</v>
      </c>
      <c r="K49" s="26">
        <f t="shared" si="7"/>
        <v>-0.82504770975474173</v>
      </c>
    </row>
    <row r="50" spans="1:11" hidden="1" outlineLevel="5" x14ac:dyDescent="0.2">
      <c r="A50" s="28" t="s">
        <v>50</v>
      </c>
      <c r="B50" s="23">
        <v>0</v>
      </c>
      <c r="C50" s="24">
        <f>IFERROR(B50/B116,"―")</f>
        <v>0</v>
      </c>
      <c r="D50" s="23">
        <v>0</v>
      </c>
      <c r="E50" s="24">
        <f>IFERROR(D50/D116,"―")</f>
        <v>0</v>
      </c>
      <c r="F50" s="25">
        <f t="shared" si="4"/>
        <v>0</v>
      </c>
      <c r="G50" s="26" t="str">
        <f t="shared" si="5"/>
        <v>―</v>
      </c>
      <c r="H50" s="23">
        <v>177.76</v>
      </c>
      <c r="I50" s="24">
        <f>IFERROR(H50/H116,"―")</f>
        <v>1.6999652963598909E-5</v>
      </c>
      <c r="J50" s="27">
        <f t="shared" si="6"/>
        <v>-177.76</v>
      </c>
      <c r="K50" s="26">
        <f t="shared" si="7"/>
        <v>-1</v>
      </c>
    </row>
    <row r="51" spans="1:11" hidden="1" outlineLevel="5" x14ac:dyDescent="0.2">
      <c r="A51" s="28" t="s">
        <v>51</v>
      </c>
      <c r="B51" s="23">
        <v>32251.65</v>
      </c>
      <c r="C51" s="24">
        <f>IFERROR(B51/B116,"―")</f>
        <v>3.1070068469802445E-3</v>
      </c>
      <c r="D51" s="23">
        <v>32251.65</v>
      </c>
      <c r="E51" s="24">
        <f>IFERROR(D51/D116,"―")</f>
        <v>2.6352931358156703E-3</v>
      </c>
      <c r="F51" s="25">
        <f t="shared" si="4"/>
        <v>0</v>
      </c>
      <c r="G51" s="26">
        <f t="shared" si="5"/>
        <v>0</v>
      </c>
      <c r="H51" s="23">
        <v>35015.4</v>
      </c>
      <c r="I51" s="24">
        <f>IFERROR(H51/H116,"―")</f>
        <v>3.3486141335598634E-3</v>
      </c>
      <c r="J51" s="27">
        <f t="shared" si="6"/>
        <v>-2763.75</v>
      </c>
      <c r="K51" s="26">
        <f t="shared" si="7"/>
        <v>-7.8929556709333659E-2</v>
      </c>
    </row>
    <row r="52" spans="1:11" hidden="1" outlineLevel="5" x14ac:dyDescent="0.2">
      <c r="A52" s="28" t="s">
        <v>52</v>
      </c>
      <c r="B52" s="23">
        <v>2733.74</v>
      </c>
      <c r="C52" s="24">
        <f>IFERROR(B52/B116,"―")</f>
        <v>2.6335858468834222E-4</v>
      </c>
      <c r="D52" s="23">
        <v>2733.74</v>
      </c>
      <c r="E52" s="24">
        <f>IFERROR(D52/D116,"―")</f>
        <v>2.2337481205162308E-4</v>
      </c>
      <c r="F52" s="25">
        <f t="shared" si="4"/>
        <v>0</v>
      </c>
      <c r="G52" s="26">
        <f t="shared" si="5"/>
        <v>0</v>
      </c>
      <c r="H52" s="23">
        <v>832.2</v>
      </c>
      <c r="I52" s="24">
        <f>IFERROR(H52/H116,"―")</f>
        <v>7.9585459025129462E-5</v>
      </c>
      <c r="J52" s="27">
        <f t="shared" si="6"/>
        <v>1901.5399999999997</v>
      </c>
      <c r="K52" s="26">
        <f t="shared" si="7"/>
        <v>2.2849555395337653</v>
      </c>
    </row>
    <row r="53" spans="1:11" hidden="1" outlineLevel="5" x14ac:dyDescent="0.2">
      <c r="A53" s="28" t="s">
        <v>53</v>
      </c>
      <c r="B53" s="23">
        <v>2224.6999999999998</v>
      </c>
      <c r="C53" s="24">
        <f>IFERROR(B53/B116,"―")</f>
        <v>2.1431951954324659E-4</v>
      </c>
      <c r="D53" s="23">
        <v>2224.6999999999998</v>
      </c>
      <c r="E53" s="24">
        <f>IFERROR(D53/D116,"―")</f>
        <v>1.8178098296518536E-4</v>
      </c>
      <c r="F53" s="25">
        <f t="shared" si="4"/>
        <v>0</v>
      </c>
      <c r="G53" s="26">
        <f t="shared" si="5"/>
        <v>0</v>
      </c>
      <c r="H53" s="23">
        <v>4878.0600000000004</v>
      </c>
      <c r="I53" s="24">
        <f>IFERROR(H53/H116,"―")</f>
        <v>4.6650161529935479E-4</v>
      </c>
      <c r="J53" s="27">
        <f t="shared" si="6"/>
        <v>-2653.3600000000006</v>
      </c>
      <c r="K53" s="26">
        <f t="shared" si="7"/>
        <v>-0.54393754894363755</v>
      </c>
    </row>
    <row r="54" spans="1:11" hidden="1" outlineLevel="5" x14ac:dyDescent="0.2">
      <c r="A54" s="28" t="s">
        <v>54</v>
      </c>
      <c r="B54" s="23">
        <v>1520.42</v>
      </c>
      <c r="C54" s="24">
        <f>IFERROR(B54/B116,"―")</f>
        <v>1.4647174176470672E-4</v>
      </c>
      <c r="D54" s="23">
        <v>1520.42</v>
      </c>
      <c r="E54" s="24">
        <f>IFERROR(D54/D116,"―")</f>
        <v>1.2423402801273303E-4</v>
      </c>
      <c r="F54" s="25">
        <f t="shared" si="4"/>
        <v>0</v>
      </c>
      <c r="G54" s="26">
        <f t="shared" si="5"/>
        <v>0</v>
      </c>
      <c r="H54" s="23">
        <v>1587.8</v>
      </c>
      <c r="I54" s="24">
        <f>IFERROR(H54/H116,"―")</f>
        <v>1.5184546003376659E-4</v>
      </c>
      <c r="J54" s="27">
        <f t="shared" si="6"/>
        <v>-67.379999999999882</v>
      </c>
      <c r="K54" s="26">
        <f t="shared" si="7"/>
        <v>-4.2436075072427193E-2</v>
      </c>
    </row>
    <row r="55" spans="1:11" hidden="1" outlineLevel="5" x14ac:dyDescent="0.2">
      <c r="A55" s="28" t="s">
        <v>55</v>
      </c>
      <c r="B55" s="23">
        <v>1076.03</v>
      </c>
      <c r="C55" s="24">
        <f>IFERROR(B55/B116,"―")</f>
        <v>1.0366082285886622E-4</v>
      </c>
      <c r="D55" s="23">
        <v>1076.03</v>
      </c>
      <c r="E55" s="24">
        <f>IFERROR(D55/D116,"―")</f>
        <v>8.7922772104116702E-5</v>
      </c>
      <c r="F55" s="25">
        <f t="shared" si="4"/>
        <v>0</v>
      </c>
      <c r="G55" s="26">
        <f t="shared" si="5"/>
        <v>0</v>
      </c>
      <c r="H55" s="23">
        <v>709.98</v>
      </c>
      <c r="I55" s="24">
        <f>IFERROR(H55/H116,"―")</f>
        <v>6.7897241286543402E-5</v>
      </c>
      <c r="J55" s="27">
        <f t="shared" si="6"/>
        <v>366.04999999999995</v>
      </c>
      <c r="K55" s="26">
        <f t="shared" si="7"/>
        <v>0.51557790360291822</v>
      </c>
    </row>
    <row r="56" spans="1:11" outlineLevel="1" collapsed="1" x14ac:dyDescent="0.2">
      <c r="A56" s="15" t="s">
        <v>56</v>
      </c>
      <c r="B56" s="16">
        <f>IFERROR(B57 + B58 + B59 + B60 + B61 + B62 + B63 + B64 + B65 + B66 + B67 + B68,"―")</f>
        <v>0</v>
      </c>
      <c r="C56" s="17">
        <f>IFERROR(B56/B116,"―")</f>
        <v>0</v>
      </c>
      <c r="D56" s="16">
        <f>IFERROR(D57 + D58 + D59 + D60 + D61 + D62 + D63 + D64 + D65 + D66 + D67 + D68,"―")</f>
        <v>0</v>
      </c>
      <c r="E56" s="17">
        <f>IFERROR(D56/D116,"―")</f>
        <v>0</v>
      </c>
      <c r="F56" s="18">
        <f t="shared" si="4"/>
        <v>0</v>
      </c>
      <c r="G56" s="19" t="str">
        <f t="shared" si="5"/>
        <v>―</v>
      </c>
      <c r="H56" s="16">
        <f>IFERROR(H57 + H58 + H59 + H60 + H61 + H62 + H63 + H64 + H65 + H66 + H67 + H68,"―")</f>
        <v>0</v>
      </c>
      <c r="I56" s="17">
        <f>IFERROR(H56/H116,"―")</f>
        <v>0</v>
      </c>
      <c r="J56" s="20">
        <f t="shared" si="6"/>
        <v>0</v>
      </c>
      <c r="K56" s="19" t="str">
        <f t="shared" si="7"/>
        <v>―</v>
      </c>
    </row>
    <row r="57" spans="1:11" hidden="1" outlineLevel="2" x14ac:dyDescent="0.2">
      <c r="A57" s="21" t="s">
        <v>57</v>
      </c>
      <c r="B57" s="16">
        <v>0</v>
      </c>
      <c r="C57" s="17">
        <f>IFERROR(B57/B116,"―")</f>
        <v>0</v>
      </c>
      <c r="D57" s="16">
        <v>0</v>
      </c>
      <c r="E57" s="17">
        <f>IFERROR(D57/D116,"―")</f>
        <v>0</v>
      </c>
      <c r="F57" s="18">
        <f t="shared" si="4"/>
        <v>0</v>
      </c>
      <c r="G57" s="19" t="str">
        <f t="shared" si="5"/>
        <v>―</v>
      </c>
      <c r="H57" s="16">
        <v>0</v>
      </c>
      <c r="I57" s="17">
        <f>IFERROR(H57/H116,"―")</f>
        <v>0</v>
      </c>
      <c r="J57" s="20">
        <f t="shared" si="6"/>
        <v>0</v>
      </c>
      <c r="K57" s="19" t="str">
        <f t="shared" si="7"/>
        <v>―</v>
      </c>
    </row>
    <row r="58" spans="1:11" hidden="1" outlineLevel="2" x14ac:dyDescent="0.2">
      <c r="A58" s="21" t="s">
        <v>58</v>
      </c>
      <c r="B58" s="16">
        <v>0</v>
      </c>
      <c r="C58" s="17">
        <f>IFERROR(B58/B116,"―")</f>
        <v>0</v>
      </c>
      <c r="D58" s="16">
        <v>0</v>
      </c>
      <c r="E58" s="17">
        <f>IFERROR(D58/D116,"―")</f>
        <v>0</v>
      </c>
      <c r="F58" s="18">
        <f t="shared" si="4"/>
        <v>0</v>
      </c>
      <c r="G58" s="19" t="str">
        <f t="shared" si="5"/>
        <v>―</v>
      </c>
      <c r="H58" s="16">
        <v>0</v>
      </c>
      <c r="I58" s="17">
        <f>IFERROR(H58/H116,"―")</f>
        <v>0</v>
      </c>
      <c r="J58" s="20">
        <f t="shared" si="6"/>
        <v>0</v>
      </c>
      <c r="K58" s="19" t="str">
        <f t="shared" si="7"/>
        <v>―</v>
      </c>
    </row>
    <row r="59" spans="1:11" hidden="1" outlineLevel="2" x14ac:dyDescent="0.2">
      <c r="A59" s="21" t="s">
        <v>59</v>
      </c>
      <c r="B59" s="16">
        <v>0</v>
      </c>
      <c r="C59" s="17">
        <f>IFERROR(B59/B116,"―")</f>
        <v>0</v>
      </c>
      <c r="D59" s="16">
        <v>0</v>
      </c>
      <c r="E59" s="17">
        <f>IFERROR(D59/D116,"―")</f>
        <v>0</v>
      </c>
      <c r="F59" s="18">
        <f t="shared" si="4"/>
        <v>0</v>
      </c>
      <c r="G59" s="19" t="str">
        <f t="shared" si="5"/>
        <v>―</v>
      </c>
      <c r="H59" s="16">
        <v>0</v>
      </c>
      <c r="I59" s="17">
        <f>IFERROR(H59/H116,"―")</f>
        <v>0</v>
      </c>
      <c r="J59" s="20">
        <f t="shared" si="6"/>
        <v>0</v>
      </c>
      <c r="K59" s="19" t="str">
        <f t="shared" si="7"/>
        <v>―</v>
      </c>
    </row>
    <row r="60" spans="1:11" hidden="1" outlineLevel="2" x14ac:dyDescent="0.2">
      <c r="A60" s="21" t="s">
        <v>60</v>
      </c>
      <c r="B60" s="16">
        <v>0</v>
      </c>
      <c r="C60" s="17">
        <f>IFERROR(B60/B116,"―")</f>
        <v>0</v>
      </c>
      <c r="D60" s="16">
        <v>0</v>
      </c>
      <c r="E60" s="17">
        <f>IFERROR(D60/D116,"―")</f>
        <v>0</v>
      </c>
      <c r="F60" s="18">
        <f t="shared" si="4"/>
        <v>0</v>
      </c>
      <c r="G60" s="19" t="str">
        <f t="shared" si="5"/>
        <v>―</v>
      </c>
      <c r="H60" s="16">
        <v>0</v>
      </c>
      <c r="I60" s="17">
        <f>IFERROR(H60/H116,"―")</f>
        <v>0</v>
      </c>
      <c r="J60" s="20">
        <f t="shared" si="6"/>
        <v>0</v>
      </c>
      <c r="K60" s="19" t="str">
        <f t="shared" si="7"/>
        <v>―</v>
      </c>
    </row>
    <row r="61" spans="1:11" hidden="1" outlineLevel="2" x14ac:dyDescent="0.2">
      <c r="A61" s="21" t="s">
        <v>61</v>
      </c>
      <c r="B61" s="16">
        <v>0</v>
      </c>
      <c r="C61" s="17">
        <f>IFERROR(B61/B116,"―")</f>
        <v>0</v>
      </c>
      <c r="D61" s="16">
        <v>0</v>
      </c>
      <c r="E61" s="17">
        <f>IFERROR(D61/D116,"―")</f>
        <v>0</v>
      </c>
      <c r="F61" s="18">
        <f t="shared" si="4"/>
        <v>0</v>
      </c>
      <c r="G61" s="19" t="str">
        <f t="shared" si="5"/>
        <v>―</v>
      </c>
      <c r="H61" s="16">
        <v>0</v>
      </c>
      <c r="I61" s="17">
        <f>IFERROR(H61/H116,"―")</f>
        <v>0</v>
      </c>
      <c r="J61" s="20">
        <f t="shared" si="6"/>
        <v>0</v>
      </c>
      <c r="K61" s="19" t="str">
        <f t="shared" si="7"/>
        <v>―</v>
      </c>
    </row>
    <row r="62" spans="1:11" hidden="1" outlineLevel="2" x14ac:dyDescent="0.2">
      <c r="A62" s="21" t="s">
        <v>62</v>
      </c>
      <c r="B62" s="16">
        <v>0</v>
      </c>
      <c r="C62" s="17">
        <f>IFERROR(B62/B116,"―")</f>
        <v>0</v>
      </c>
      <c r="D62" s="16">
        <v>0</v>
      </c>
      <c r="E62" s="17">
        <f>IFERROR(D62/D116,"―")</f>
        <v>0</v>
      </c>
      <c r="F62" s="18">
        <f t="shared" si="4"/>
        <v>0</v>
      </c>
      <c r="G62" s="19" t="str">
        <f t="shared" si="5"/>
        <v>―</v>
      </c>
      <c r="H62" s="16">
        <v>0</v>
      </c>
      <c r="I62" s="17">
        <f>IFERROR(H62/H116,"―")</f>
        <v>0</v>
      </c>
      <c r="J62" s="20">
        <f t="shared" si="6"/>
        <v>0</v>
      </c>
      <c r="K62" s="19" t="str">
        <f t="shared" si="7"/>
        <v>―</v>
      </c>
    </row>
    <row r="63" spans="1:11" hidden="1" outlineLevel="2" x14ac:dyDescent="0.2">
      <c r="A63" s="21" t="s">
        <v>63</v>
      </c>
      <c r="B63" s="16">
        <v>0</v>
      </c>
      <c r="C63" s="17">
        <f>IFERROR(B63/B116,"―")</f>
        <v>0</v>
      </c>
      <c r="D63" s="16">
        <v>0</v>
      </c>
      <c r="E63" s="17">
        <f>IFERROR(D63/D116,"―")</f>
        <v>0</v>
      </c>
      <c r="F63" s="18">
        <f t="shared" si="4"/>
        <v>0</v>
      </c>
      <c r="G63" s="19" t="str">
        <f t="shared" si="5"/>
        <v>―</v>
      </c>
      <c r="H63" s="16">
        <v>0</v>
      </c>
      <c r="I63" s="17">
        <f>IFERROR(H63/H116,"―")</f>
        <v>0</v>
      </c>
      <c r="J63" s="20">
        <f t="shared" si="6"/>
        <v>0</v>
      </c>
      <c r="K63" s="19" t="str">
        <f t="shared" si="7"/>
        <v>―</v>
      </c>
    </row>
    <row r="64" spans="1:11" hidden="1" outlineLevel="2" x14ac:dyDescent="0.2">
      <c r="A64" s="21" t="s">
        <v>64</v>
      </c>
      <c r="B64" s="16">
        <v>0</v>
      </c>
      <c r="C64" s="17">
        <f>IFERROR(B64/B116,"―")</f>
        <v>0</v>
      </c>
      <c r="D64" s="16">
        <v>0</v>
      </c>
      <c r="E64" s="17">
        <f>IFERROR(D64/D116,"―")</f>
        <v>0</v>
      </c>
      <c r="F64" s="18">
        <f t="shared" si="4"/>
        <v>0</v>
      </c>
      <c r="G64" s="19" t="str">
        <f t="shared" si="5"/>
        <v>―</v>
      </c>
      <c r="H64" s="16">
        <v>0</v>
      </c>
      <c r="I64" s="17">
        <f>IFERROR(H64/H116,"―")</f>
        <v>0</v>
      </c>
      <c r="J64" s="20">
        <f t="shared" si="6"/>
        <v>0</v>
      </c>
      <c r="K64" s="19" t="str">
        <f t="shared" si="7"/>
        <v>―</v>
      </c>
    </row>
    <row r="65" spans="1:11" hidden="1" outlineLevel="2" x14ac:dyDescent="0.2">
      <c r="A65" s="21" t="s">
        <v>65</v>
      </c>
      <c r="B65" s="16">
        <v>0</v>
      </c>
      <c r="C65" s="17">
        <f>IFERROR(B65/B116,"―")</f>
        <v>0</v>
      </c>
      <c r="D65" s="16">
        <v>0</v>
      </c>
      <c r="E65" s="17">
        <f>IFERROR(D65/D116,"―")</f>
        <v>0</v>
      </c>
      <c r="F65" s="18">
        <f t="shared" si="4"/>
        <v>0</v>
      </c>
      <c r="G65" s="19" t="str">
        <f t="shared" si="5"/>
        <v>―</v>
      </c>
      <c r="H65" s="16">
        <v>0</v>
      </c>
      <c r="I65" s="17">
        <f>IFERROR(H65/H116,"―")</f>
        <v>0</v>
      </c>
      <c r="J65" s="20">
        <f t="shared" si="6"/>
        <v>0</v>
      </c>
      <c r="K65" s="19" t="str">
        <f t="shared" si="7"/>
        <v>―</v>
      </c>
    </row>
    <row r="66" spans="1:11" hidden="1" outlineLevel="2" x14ac:dyDescent="0.2">
      <c r="A66" s="21" t="s">
        <v>66</v>
      </c>
      <c r="B66" s="16">
        <v>0</v>
      </c>
      <c r="C66" s="17">
        <f>IFERROR(B66/B116,"―")</f>
        <v>0</v>
      </c>
      <c r="D66" s="16">
        <v>0</v>
      </c>
      <c r="E66" s="17">
        <f>IFERROR(D66/D116,"―")</f>
        <v>0</v>
      </c>
      <c r="F66" s="18">
        <f t="shared" si="4"/>
        <v>0</v>
      </c>
      <c r="G66" s="19" t="str">
        <f t="shared" si="5"/>
        <v>―</v>
      </c>
      <c r="H66" s="16">
        <v>0</v>
      </c>
      <c r="I66" s="17">
        <f>IFERROR(H66/H116,"―")</f>
        <v>0</v>
      </c>
      <c r="J66" s="20">
        <f t="shared" si="6"/>
        <v>0</v>
      </c>
      <c r="K66" s="19" t="str">
        <f t="shared" si="7"/>
        <v>―</v>
      </c>
    </row>
    <row r="67" spans="1:11" hidden="1" outlineLevel="2" x14ac:dyDescent="0.2">
      <c r="A67" s="21" t="s">
        <v>67</v>
      </c>
      <c r="B67" s="16">
        <v>0</v>
      </c>
      <c r="C67" s="17">
        <f>IFERROR(B67/B116,"―")</f>
        <v>0</v>
      </c>
      <c r="D67" s="16">
        <v>0</v>
      </c>
      <c r="E67" s="17">
        <f>IFERROR(D67/D116,"―")</f>
        <v>0</v>
      </c>
      <c r="F67" s="18">
        <f t="shared" si="4"/>
        <v>0</v>
      </c>
      <c r="G67" s="19" t="str">
        <f t="shared" si="5"/>
        <v>―</v>
      </c>
      <c r="H67" s="16">
        <v>0</v>
      </c>
      <c r="I67" s="17">
        <f>IFERROR(H67/H116,"―")</f>
        <v>0</v>
      </c>
      <c r="J67" s="20">
        <f t="shared" si="6"/>
        <v>0</v>
      </c>
      <c r="K67" s="19" t="str">
        <f t="shared" si="7"/>
        <v>―</v>
      </c>
    </row>
    <row r="68" spans="1:11" hidden="1" outlineLevel="2" x14ac:dyDescent="0.2">
      <c r="A68" s="21" t="s">
        <v>68</v>
      </c>
      <c r="B68" s="16">
        <v>0</v>
      </c>
      <c r="C68" s="17">
        <f>IFERROR(B68/B116,"―")</f>
        <v>0</v>
      </c>
      <c r="D68" s="16">
        <v>0</v>
      </c>
      <c r="E68" s="17">
        <f>IFERROR(D68/D116,"―")</f>
        <v>0</v>
      </c>
      <c r="F68" s="18">
        <f t="shared" si="4"/>
        <v>0</v>
      </c>
      <c r="G68" s="19" t="str">
        <f t="shared" si="5"/>
        <v>―</v>
      </c>
      <c r="H68" s="16">
        <v>0</v>
      </c>
      <c r="I68" s="17">
        <f>IFERROR(H68/H116,"―")</f>
        <v>0</v>
      </c>
      <c r="J68" s="20">
        <f t="shared" si="6"/>
        <v>0</v>
      </c>
      <c r="K68" s="19" t="str">
        <f t="shared" si="7"/>
        <v>―</v>
      </c>
    </row>
    <row r="69" spans="1:11" hidden="1" outlineLevel="2" x14ac:dyDescent="0.2">
      <c r="A69" s="29" t="s">
        <v>69</v>
      </c>
      <c r="B69" s="30">
        <v>0</v>
      </c>
      <c r="C69" s="31">
        <f>IFERROR(B69/B116,"―")</f>
        <v>0</v>
      </c>
      <c r="D69" s="30">
        <v>0</v>
      </c>
      <c r="E69" s="31">
        <f>IFERROR(D69/D116,"―")</f>
        <v>0</v>
      </c>
      <c r="F69" s="32">
        <f t="shared" si="4"/>
        <v>0</v>
      </c>
      <c r="G69" s="33" t="str">
        <f t="shared" si="5"/>
        <v>―</v>
      </c>
      <c r="H69" s="30">
        <v>0</v>
      </c>
      <c r="I69" s="31">
        <f>IFERROR(H69/H116,"―")</f>
        <v>0</v>
      </c>
      <c r="J69" s="34">
        <f t="shared" si="6"/>
        <v>0</v>
      </c>
      <c r="K69" s="33" t="str">
        <f t="shared" si="7"/>
        <v>―</v>
      </c>
    </row>
    <row r="70" spans="1:11" hidden="1" outlineLevel="2" x14ac:dyDescent="0.2">
      <c r="A70" s="29" t="s">
        <v>70</v>
      </c>
      <c r="B70" s="30">
        <v>0</v>
      </c>
      <c r="C70" s="31">
        <f>IFERROR(B70/B116,"―")</f>
        <v>0</v>
      </c>
      <c r="D70" s="30">
        <v>0</v>
      </c>
      <c r="E70" s="31">
        <f>IFERROR(D70/D116,"―")</f>
        <v>0</v>
      </c>
      <c r="F70" s="32">
        <f t="shared" si="4"/>
        <v>0</v>
      </c>
      <c r="G70" s="33" t="str">
        <f t="shared" si="5"/>
        <v>―</v>
      </c>
      <c r="H70" s="30">
        <v>0</v>
      </c>
      <c r="I70" s="31">
        <f>IFERROR(H70/H116,"―")</f>
        <v>0</v>
      </c>
      <c r="J70" s="34">
        <f t="shared" si="6"/>
        <v>0</v>
      </c>
      <c r="K70" s="33" t="str">
        <f t="shared" si="7"/>
        <v>―</v>
      </c>
    </row>
    <row r="71" spans="1:11" outlineLevel="1" x14ac:dyDescent="0.2">
      <c r="A71" s="15" t="s">
        <v>71</v>
      </c>
      <c r="B71" s="16">
        <v>0</v>
      </c>
      <c r="C71" s="17">
        <f>IFERROR(B71/B116,"―")</f>
        <v>0</v>
      </c>
      <c r="D71" s="16">
        <v>0</v>
      </c>
      <c r="E71" s="17">
        <f>IFERROR(D71/D116,"―")</f>
        <v>0</v>
      </c>
      <c r="F71" s="18">
        <f t="shared" si="4"/>
        <v>0</v>
      </c>
      <c r="G71" s="19" t="str">
        <f t="shared" si="5"/>
        <v>―</v>
      </c>
      <c r="H71" s="16">
        <v>0</v>
      </c>
      <c r="I71" s="17">
        <f>IFERROR(H71/H116,"―")</f>
        <v>0</v>
      </c>
      <c r="J71" s="20">
        <f t="shared" si="6"/>
        <v>0</v>
      </c>
      <c r="K71" s="19" t="str">
        <f t="shared" si="7"/>
        <v>―</v>
      </c>
    </row>
    <row r="72" spans="1:11" outlineLevel="1" x14ac:dyDescent="0.2">
      <c r="A72" s="15" t="s">
        <v>72</v>
      </c>
      <c r="B72" s="16">
        <v>0</v>
      </c>
      <c r="C72" s="17">
        <f>IFERROR(B72/B116,"―")</f>
        <v>0</v>
      </c>
      <c r="D72" s="16">
        <v>0</v>
      </c>
      <c r="E72" s="17">
        <f>IFERROR(D72/D116,"―")</f>
        <v>0</v>
      </c>
      <c r="F72" s="18">
        <f t="shared" si="4"/>
        <v>0</v>
      </c>
      <c r="G72" s="19" t="str">
        <f t="shared" si="5"/>
        <v>―</v>
      </c>
      <c r="H72" s="16">
        <v>0</v>
      </c>
      <c r="I72" s="17">
        <f>IFERROR(H72/H116,"―")</f>
        <v>0</v>
      </c>
      <c r="J72" s="20">
        <f t="shared" si="6"/>
        <v>0</v>
      </c>
      <c r="K72" s="19" t="str">
        <f t="shared" si="7"/>
        <v>―</v>
      </c>
    </row>
    <row r="73" spans="1:11" outlineLevel="1" x14ac:dyDescent="0.2">
      <c r="A73" s="15" t="s">
        <v>73</v>
      </c>
      <c r="B73" s="16">
        <v>0</v>
      </c>
      <c r="C73" s="17">
        <f>IFERROR(B73/B116,"―")</f>
        <v>0</v>
      </c>
      <c r="D73" s="16">
        <v>0</v>
      </c>
      <c r="E73" s="17">
        <f>IFERROR(D73/D116,"―")</f>
        <v>0</v>
      </c>
      <c r="F73" s="18">
        <f t="shared" si="4"/>
        <v>0</v>
      </c>
      <c r="G73" s="19" t="str">
        <f t="shared" si="5"/>
        <v>―</v>
      </c>
      <c r="H73" s="16">
        <v>0</v>
      </c>
      <c r="I73" s="17">
        <f>IFERROR(H73/H116,"―")</f>
        <v>0</v>
      </c>
      <c r="J73" s="20">
        <f t="shared" si="6"/>
        <v>0</v>
      </c>
      <c r="K73" s="19" t="str">
        <f t="shared" si="7"/>
        <v>―</v>
      </c>
    </row>
    <row r="74" spans="1:11" outlineLevel="1" x14ac:dyDescent="0.2">
      <c r="A74" s="15" t="s">
        <v>74</v>
      </c>
      <c r="B74" s="16">
        <v>0</v>
      </c>
      <c r="C74" s="17">
        <f>IFERROR(B74/B116,"―")</f>
        <v>0</v>
      </c>
      <c r="D74" s="16">
        <v>0</v>
      </c>
      <c r="E74" s="17">
        <f>IFERROR(D74/D116,"―")</f>
        <v>0</v>
      </c>
      <c r="F74" s="18">
        <f t="shared" si="4"/>
        <v>0</v>
      </c>
      <c r="G74" s="19" t="str">
        <f t="shared" si="5"/>
        <v>―</v>
      </c>
      <c r="H74" s="16">
        <v>0</v>
      </c>
      <c r="I74" s="17">
        <f>IFERROR(H74/H116,"―")</f>
        <v>0</v>
      </c>
      <c r="J74" s="20">
        <f t="shared" si="6"/>
        <v>0</v>
      </c>
      <c r="K74" s="19" t="str">
        <f t="shared" si="7"/>
        <v>―</v>
      </c>
    </row>
    <row r="75" spans="1:11" outlineLevel="1" x14ac:dyDescent="0.2">
      <c r="A75" s="15" t="s">
        <v>75</v>
      </c>
      <c r="B75" s="16">
        <v>0</v>
      </c>
      <c r="C75" s="17">
        <f>IFERROR(B75/B116,"―")</f>
        <v>0</v>
      </c>
      <c r="D75" s="16">
        <v>0</v>
      </c>
      <c r="E75" s="17">
        <f>IFERROR(D75/D116,"―")</f>
        <v>0</v>
      </c>
      <c r="F75" s="18">
        <f t="shared" si="4"/>
        <v>0</v>
      </c>
      <c r="G75" s="19" t="str">
        <f t="shared" si="5"/>
        <v>―</v>
      </c>
      <c r="H75" s="16">
        <v>0</v>
      </c>
      <c r="I75" s="17">
        <f>IFERROR(H75/H116,"―")</f>
        <v>0</v>
      </c>
      <c r="J75" s="20">
        <f t="shared" si="6"/>
        <v>0</v>
      </c>
      <c r="K75" s="19" t="str">
        <f t="shared" si="7"/>
        <v>―</v>
      </c>
    </row>
    <row r="76" spans="1:11" x14ac:dyDescent="0.2">
      <c r="A76" s="35"/>
      <c r="B76" s="35"/>
      <c r="C76" s="36"/>
      <c r="D76" s="35"/>
      <c r="E76" s="36"/>
      <c r="F76" s="35"/>
      <c r="G76" s="35"/>
      <c r="H76" s="35"/>
      <c r="I76" s="36"/>
      <c r="J76" s="35"/>
      <c r="K76" s="35"/>
    </row>
    <row r="77" spans="1:11" x14ac:dyDescent="0.2">
      <c r="A77" s="37" t="s">
        <v>76</v>
      </c>
      <c r="B77" s="38">
        <f>IFERROR(B8 + B15,"―")</f>
        <v>10382242.539999999</v>
      </c>
      <c r="C77" s="39">
        <f>IFERROR(B77/B116,"―")</f>
        <v>1.0001875457159422</v>
      </c>
      <c r="D77" s="38">
        <f>IFERROR(D8 + D15,"―")</f>
        <v>12240300.669999998</v>
      </c>
      <c r="E77" s="39">
        <f>IFERROR(D77/D116,"―")</f>
        <v>1.0001590720465756</v>
      </c>
      <c r="F77" s="40">
        <f>IFERROR(B77-D77,"―")</f>
        <v>-1858058.129999999</v>
      </c>
      <c r="G77" s="41">
        <f>IFERROR((B77/D77-1)*D77/ABS(D77),"―")</f>
        <v>-0.15179840594552974</v>
      </c>
      <c r="H77" s="38">
        <f>IFERROR(H8 + H15,"―")</f>
        <v>10464321.670000002</v>
      </c>
      <c r="I77" s="39">
        <f>IFERROR(H77/H116,"―")</f>
        <v>1.0007304055438109</v>
      </c>
      <c r="J77" s="42">
        <f>IFERROR(B77-H77,"―")</f>
        <v>-82079.130000002682</v>
      </c>
      <c r="K77" s="41">
        <f>IFERROR((B77/H77-1)*H77/ABS(H77),"―")</f>
        <v>-7.8437124343486708E-3</v>
      </c>
    </row>
    <row r="78" spans="1:11" outlineLevel="1" x14ac:dyDescent="0.2">
      <c r="A78" s="43" t="s">
        <v>77</v>
      </c>
      <c r="B78" s="44">
        <f>IFERROR(B8 + B16 + B43 + B44,"―")</f>
        <v>10382242.539999999</v>
      </c>
      <c r="C78" s="45">
        <f>IFERROR(B78/B117,"―")</f>
        <v>1.0001875457159422</v>
      </c>
      <c r="D78" s="44">
        <f>IFERROR(D8 + D16 + D43 + D44,"―")</f>
        <v>12240300.669999998</v>
      </c>
      <c r="E78" s="45">
        <f>IFERROR(D78/D117,"―")</f>
        <v>1.0001590720465756</v>
      </c>
      <c r="F78" s="46">
        <f>IFERROR(B78-D78,"―")</f>
        <v>-1858058.129999999</v>
      </c>
      <c r="G78" s="47">
        <f>IFERROR((B78/D78-1)*D78/ABS(D78),"―")</f>
        <v>-0.15179840594552974</v>
      </c>
      <c r="H78" s="44">
        <f>IFERROR(H8 + H16 + H43 + H44,"―")</f>
        <v>10464321.670000002</v>
      </c>
      <c r="I78" s="45">
        <f>IFERROR(H78/H117,"―")</f>
        <v>1.0007304055438109</v>
      </c>
      <c r="J78" s="48">
        <f>IFERROR(B78-H78,"―")</f>
        <v>-82079.130000002682</v>
      </c>
      <c r="K78" s="47">
        <f>IFERROR((B78/H78-1)*H78/ABS(H78),"―")</f>
        <v>-7.8437124343486708E-3</v>
      </c>
    </row>
    <row r="79" spans="1:11" outlineLevel="1" x14ac:dyDescent="0.2">
      <c r="A79" s="43" t="s">
        <v>78</v>
      </c>
      <c r="B79" s="44">
        <f>IFERROR(B56,"―")</f>
        <v>0</v>
      </c>
      <c r="C79" s="45" t="str">
        <f>IFERROR(B79/B118,"―")</f>
        <v>―</v>
      </c>
      <c r="D79" s="44">
        <f>IFERROR(D56,"―")</f>
        <v>0</v>
      </c>
      <c r="E79" s="45" t="str">
        <f>IFERROR(D79/D118,"―")</f>
        <v>―</v>
      </c>
      <c r="F79" s="46">
        <f>IFERROR(B79-D79,"―")</f>
        <v>0</v>
      </c>
      <c r="G79" s="47" t="str">
        <f>IFERROR((B79/D79-1)*D79/ABS(D79),"―")</f>
        <v>―</v>
      </c>
      <c r="H79" s="44">
        <f>IFERROR(H56,"―")</f>
        <v>0</v>
      </c>
      <c r="I79" s="45" t="str">
        <f>IFERROR(H79/H118,"―")</f>
        <v>―</v>
      </c>
      <c r="J79" s="48">
        <f>IFERROR(B79-H79,"―")</f>
        <v>0</v>
      </c>
      <c r="K79" s="47" t="str">
        <f>IFERROR((B79/H79-1)*H79/ABS(H79),"―")</f>
        <v>―</v>
      </c>
    </row>
    <row r="80" spans="1:11" outlineLevel="1" x14ac:dyDescent="0.2">
      <c r="A80" s="43" t="s">
        <v>79</v>
      </c>
      <c r="B80" s="44">
        <f>IFERROR(B71 + B72 + B74,"―")</f>
        <v>0</v>
      </c>
      <c r="C80" s="45" t="str">
        <f>IFERROR(B80/B119,"―")</f>
        <v>―</v>
      </c>
      <c r="D80" s="44">
        <f>IFERROR(D71 + D72 + D74,"―")</f>
        <v>0</v>
      </c>
      <c r="E80" s="45" t="str">
        <f>IFERROR(D80/D119,"―")</f>
        <v>―</v>
      </c>
      <c r="F80" s="46">
        <f>IFERROR(B80-D80,"―")</f>
        <v>0</v>
      </c>
      <c r="G80" s="47" t="str">
        <f>IFERROR((B80/D80-1)*D80/ABS(D80),"―")</f>
        <v>―</v>
      </c>
      <c r="H80" s="44">
        <f>IFERROR(H71 + H72 + H74,"―")</f>
        <v>0</v>
      </c>
      <c r="I80" s="45" t="str">
        <f>IFERROR(H80/H119,"―")</f>
        <v>―</v>
      </c>
      <c r="J80" s="48">
        <f>IFERROR(B80-H80,"―")</f>
        <v>0</v>
      </c>
      <c r="K80" s="47" t="str">
        <f>IFERROR((B80/H80-1)*H80/ABS(H80),"―")</f>
        <v>―</v>
      </c>
    </row>
    <row r="81" spans="1:11" outlineLevel="1" x14ac:dyDescent="0.2">
      <c r="A81" s="43" t="s">
        <v>80</v>
      </c>
      <c r="B81" s="44">
        <f>IFERROR(B73 + B75,"―")</f>
        <v>0</v>
      </c>
      <c r="C81" s="45" t="str">
        <f>IFERROR(B81/B120,"―")</f>
        <v>―</v>
      </c>
      <c r="D81" s="44">
        <f>IFERROR(D73 + D75,"―")</f>
        <v>0</v>
      </c>
      <c r="E81" s="45" t="str">
        <f>IFERROR(D81/D120,"―")</f>
        <v>―</v>
      </c>
      <c r="F81" s="46">
        <f>IFERROR(B81-D81,"―")</f>
        <v>0</v>
      </c>
      <c r="G81" s="47" t="str">
        <f>IFERROR((B81/D81-1)*D81/ABS(D81),"―")</f>
        <v>―</v>
      </c>
      <c r="H81" s="44">
        <f>IFERROR(H73 + H75,"―")</f>
        <v>0</v>
      </c>
      <c r="I81" s="45" t="str">
        <f>IFERROR(H81/H120,"―")</f>
        <v>―</v>
      </c>
      <c r="J81" s="48">
        <f>IFERROR(B81-H81,"―")</f>
        <v>0</v>
      </c>
      <c r="K81" s="47" t="str">
        <f>IFERROR((B81/H81-1)*H81/ABS(H81),"―")</f>
        <v>―</v>
      </c>
    </row>
    <row r="82" spans="1:11" x14ac:dyDescent="0.2">
      <c r="A82" s="35"/>
      <c r="B82" s="35"/>
      <c r="C82" s="36"/>
      <c r="D82" s="35"/>
      <c r="E82" s="36"/>
      <c r="F82" s="35"/>
      <c r="G82" s="35"/>
      <c r="H82" s="35"/>
      <c r="I82" s="36"/>
      <c r="J82" s="35"/>
      <c r="K82" s="35"/>
    </row>
    <row r="83" spans="1:11" x14ac:dyDescent="0.2">
      <c r="A83" t="s">
        <v>81</v>
      </c>
      <c r="B83" s="10">
        <f>IFERROR(B84 + B85 + B87 + B102 + B103 + B104 + B105 + B106,"―")</f>
        <v>1946.7800000000002</v>
      </c>
      <c r="C83" s="11">
        <f>IFERROR(B83/B116,"―")</f>
        <v>1.8754571594210533E-4</v>
      </c>
      <c r="D83" s="10">
        <f>IFERROR(D84 + D85 + D87 + D102 + D103 + D104 + D105 + D106,"―")</f>
        <v>1946.7800000000002</v>
      </c>
      <c r="E83" s="11">
        <f>IFERROR(D83/D116,"―")</f>
        <v>1.5907204657570172E-4</v>
      </c>
      <c r="F83" s="12">
        <f t="shared" ref="F83:F114" si="8">IFERROR(B83-D83,"―")</f>
        <v>0</v>
      </c>
      <c r="G83" s="13">
        <f t="shared" ref="G83:G114" si="9">IFERROR((B83/D83-1)*D83/ABS(D83),"―")</f>
        <v>0</v>
      </c>
      <c r="H83" s="10">
        <f>IFERROR(H84 + H85 + H87 + H102 + H103 + H104 + H105 + H106,"―")</f>
        <v>7637.62</v>
      </c>
      <c r="I83" s="11">
        <f>IFERROR(H83/H116,"―")</f>
        <v>7.3040554381099412E-4</v>
      </c>
      <c r="J83" s="14">
        <f t="shared" ref="J83:J114" si="10">IFERROR(B83-H83,"―")</f>
        <v>-5690.84</v>
      </c>
      <c r="K83" s="13">
        <f t="shared" ref="K83:K114" si="11">IFERROR((B83/H83-1)*H83/ABS(H83),"―")</f>
        <v>-0.74510645986576973</v>
      </c>
    </row>
    <row r="84" spans="1:11" outlineLevel="1" x14ac:dyDescent="0.2">
      <c r="A84" s="15" t="s">
        <v>82</v>
      </c>
      <c r="B84" s="16">
        <v>0</v>
      </c>
      <c r="C84" s="17">
        <f>IFERROR(B84/B116,"―")</f>
        <v>0</v>
      </c>
      <c r="D84" s="16">
        <v>0</v>
      </c>
      <c r="E84" s="17">
        <f>IFERROR(D84/D116,"―")</f>
        <v>0</v>
      </c>
      <c r="F84" s="18">
        <f t="shared" si="8"/>
        <v>0</v>
      </c>
      <c r="G84" s="19" t="str">
        <f t="shared" si="9"/>
        <v>―</v>
      </c>
      <c r="H84" s="16">
        <v>0</v>
      </c>
      <c r="I84" s="17">
        <f>IFERROR(H84/H116,"―")</f>
        <v>0</v>
      </c>
      <c r="J84" s="20">
        <f t="shared" si="10"/>
        <v>0</v>
      </c>
      <c r="K84" s="19" t="str">
        <f t="shared" si="11"/>
        <v>―</v>
      </c>
    </row>
    <row r="85" spans="1:11" outlineLevel="1" collapsed="1" x14ac:dyDescent="0.2">
      <c r="A85" s="15" t="s">
        <v>83</v>
      </c>
      <c r="B85" s="16">
        <f>B86</f>
        <v>0</v>
      </c>
      <c r="C85" s="17">
        <f>IFERROR(B85/B116,"―")</f>
        <v>0</v>
      </c>
      <c r="D85" s="16">
        <f>D86</f>
        <v>0</v>
      </c>
      <c r="E85" s="17">
        <f>IFERROR(D85/D116,"―")</f>
        <v>0</v>
      </c>
      <c r="F85" s="18">
        <f t="shared" si="8"/>
        <v>0</v>
      </c>
      <c r="G85" s="19" t="str">
        <f t="shared" si="9"/>
        <v>―</v>
      </c>
      <c r="H85" s="16">
        <f>H86</f>
        <v>4201.67</v>
      </c>
      <c r="I85" s="17">
        <f>IFERROR(H85/H116,"―")</f>
        <v>4.0181667342239331E-4</v>
      </c>
      <c r="J85" s="20">
        <f t="shared" si="10"/>
        <v>-4201.67</v>
      </c>
      <c r="K85" s="19">
        <f t="shared" si="11"/>
        <v>-1</v>
      </c>
    </row>
    <row r="86" spans="1:11" hidden="1" outlineLevel="5" x14ac:dyDescent="0.2">
      <c r="A86" s="28" t="s">
        <v>84</v>
      </c>
      <c r="B86" s="23">
        <v>0</v>
      </c>
      <c r="C86" s="24">
        <f>IFERROR(B86/B116,"―")</f>
        <v>0</v>
      </c>
      <c r="D86" s="23">
        <v>0</v>
      </c>
      <c r="E86" s="24">
        <f>IFERROR(D86/D116,"―")</f>
        <v>0</v>
      </c>
      <c r="F86" s="25">
        <f t="shared" si="8"/>
        <v>0</v>
      </c>
      <c r="G86" s="26" t="str">
        <f t="shared" si="9"/>
        <v>―</v>
      </c>
      <c r="H86" s="23">
        <v>4201.67</v>
      </c>
      <c r="I86" s="24">
        <f>IFERROR(H86/H116,"―")</f>
        <v>4.0181667342239331E-4</v>
      </c>
      <c r="J86" s="27">
        <f t="shared" si="10"/>
        <v>-4201.67</v>
      </c>
      <c r="K86" s="26">
        <f t="shared" si="11"/>
        <v>-1</v>
      </c>
    </row>
    <row r="87" spans="1:11" outlineLevel="1" collapsed="1" x14ac:dyDescent="0.2">
      <c r="A87" s="15" t="s">
        <v>85</v>
      </c>
      <c r="B87" s="16">
        <f>IFERROR(B88 + B89 + B90 + B91 + B92 + B93 + B94 + B95 + B96 + B97 + B98 + B99,"―")</f>
        <v>0</v>
      </c>
      <c r="C87" s="17">
        <f>IFERROR(B87/B116,"―")</f>
        <v>0</v>
      </c>
      <c r="D87" s="16">
        <f>IFERROR(D88 + D89 + D90 + D91 + D92 + D93 + D94 + D95 + D96 + D97 + D98 + D99,"―")</f>
        <v>0</v>
      </c>
      <c r="E87" s="17">
        <f>IFERROR(D87/D116,"―")</f>
        <v>0</v>
      </c>
      <c r="F87" s="18">
        <f t="shared" si="8"/>
        <v>0</v>
      </c>
      <c r="G87" s="19" t="str">
        <f t="shared" si="9"/>
        <v>―</v>
      </c>
      <c r="H87" s="16">
        <f>IFERROR(H88 + H89 + H90 + H91 + H92 + H93 + H94 + H95 + H96 + H97 + H98 + H99,"―")</f>
        <v>0</v>
      </c>
      <c r="I87" s="17">
        <f>IFERROR(H87/H116,"―")</f>
        <v>0</v>
      </c>
      <c r="J87" s="20">
        <f t="shared" si="10"/>
        <v>0</v>
      </c>
      <c r="K87" s="19" t="str">
        <f t="shared" si="11"/>
        <v>―</v>
      </c>
    </row>
    <row r="88" spans="1:11" hidden="1" outlineLevel="2" x14ac:dyDescent="0.2">
      <c r="A88" s="21" t="s">
        <v>86</v>
      </c>
      <c r="B88" s="16">
        <v>0</v>
      </c>
      <c r="C88" s="17">
        <f>IFERROR(B88/B116,"―")</f>
        <v>0</v>
      </c>
      <c r="D88" s="16">
        <v>0</v>
      </c>
      <c r="E88" s="17">
        <f>IFERROR(D88/D116,"―")</f>
        <v>0</v>
      </c>
      <c r="F88" s="18">
        <f t="shared" si="8"/>
        <v>0</v>
      </c>
      <c r="G88" s="19" t="str">
        <f t="shared" si="9"/>
        <v>―</v>
      </c>
      <c r="H88" s="16">
        <v>0</v>
      </c>
      <c r="I88" s="17">
        <f>IFERROR(H88/H116,"―")</f>
        <v>0</v>
      </c>
      <c r="J88" s="20">
        <f t="shared" si="10"/>
        <v>0</v>
      </c>
      <c r="K88" s="19" t="str">
        <f t="shared" si="11"/>
        <v>―</v>
      </c>
    </row>
    <row r="89" spans="1:11" hidden="1" outlineLevel="2" x14ac:dyDescent="0.2">
      <c r="A89" s="21" t="s">
        <v>87</v>
      </c>
      <c r="B89" s="16">
        <v>0</v>
      </c>
      <c r="C89" s="17">
        <f>IFERROR(B89/B116,"―")</f>
        <v>0</v>
      </c>
      <c r="D89" s="16">
        <v>0</v>
      </c>
      <c r="E89" s="17">
        <f>IFERROR(D89/D116,"―")</f>
        <v>0</v>
      </c>
      <c r="F89" s="18">
        <f t="shared" si="8"/>
        <v>0</v>
      </c>
      <c r="G89" s="19" t="str">
        <f t="shared" si="9"/>
        <v>―</v>
      </c>
      <c r="H89" s="16">
        <v>0</v>
      </c>
      <c r="I89" s="17">
        <f>IFERROR(H89/H116,"―")</f>
        <v>0</v>
      </c>
      <c r="J89" s="20">
        <f t="shared" si="10"/>
        <v>0</v>
      </c>
      <c r="K89" s="19" t="str">
        <f t="shared" si="11"/>
        <v>―</v>
      </c>
    </row>
    <row r="90" spans="1:11" hidden="1" outlineLevel="2" x14ac:dyDescent="0.2">
      <c r="A90" s="21" t="s">
        <v>88</v>
      </c>
      <c r="B90" s="16">
        <v>0</v>
      </c>
      <c r="C90" s="17">
        <f>IFERROR(B90/B116,"―")</f>
        <v>0</v>
      </c>
      <c r="D90" s="16">
        <v>0</v>
      </c>
      <c r="E90" s="17">
        <f>IFERROR(D90/D116,"―")</f>
        <v>0</v>
      </c>
      <c r="F90" s="18">
        <f t="shared" si="8"/>
        <v>0</v>
      </c>
      <c r="G90" s="19" t="str">
        <f t="shared" si="9"/>
        <v>―</v>
      </c>
      <c r="H90" s="16">
        <v>0</v>
      </c>
      <c r="I90" s="17">
        <f>IFERROR(H90/H116,"―")</f>
        <v>0</v>
      </c>
      <c r="J90" s="20">
        <f t="shared" si="10"/>
        <v>0</v>
      </c>
      <c r="K90" s="19" t="str">
        <f t="shared" si="11"/>
        <v>―</v>
      </c>
    </row>
    <row r="91" spans="1:11" hidden="1" outlineLevel="2" x14ac:dyDescent="0.2">
      <c r="A91" s="21" t="s">
        <v>89</v>
      </c>
      <c r="B91" s="16">
        <v>0</v>
      </c>
      <c r="C91" s="17">
        <f>IFERROR(B91/B116,"―")</f>
        <v>0</v>
      </c>
      <c r="D91" s="16">
        <v>0</v>
      </c>
      <c r="E91" s="17">
        <f>IFERROR(D91/D116,"―")</f>
        <v>0</v>
      </c>
      <c r="F91" s="18">
        <f t="shared" si="8"/>
        <v>0</v>
      </c>
      <c r="G91" s="19" t="str">
        <f t="shared" si="9"/>
        <v>―</v>
      </c>
      <c r="H91" s="16">
        <v>0</v>
      </c>
      <c r="I91" s="17">
        <f>IFERROR(H91/H116,"―")</f>
        <v>0</v>
      </c>
      <c r="J91" s="20">
        <f t="shared" si="10"/>
        <v>0</v>
      </c>
      <c r="K91" s="19" t="str">
        <f t="shared" si="11"/>
        <v>―</v>
      </c>
    </row>
    <row r="92" spans="1:11" hidden="1" outlineLevel="2" x14ac:dyDescent="0.2">
      <c r="A92" s="21" t="s">
        <v>90</v>
      </c>
      <c r="B92" s="16">
        <v>0</v>
      </c>
      <c r="C92" s="17">
        <f>IFERROR(B92/B116,"―")</f>
        <v>0</v>
      </c>
      <c r="D92" s="16">
        <v>0</v>
      </c>
      <c r="E92" s="17">
        <f>IFERROR(D92/D116,"―")</f>
        <v>0</v>
      </c>
      <c r="F92" s="18">
        <f t="shared" si="8"/>
        <v>0</v>
      </c>
      <c r="G92" s="19" t="str">
        <f t="shared" si="9"/>
        <v>―</v>
      </c>
      <c r="H92" s="16">
        <v>0</v>
      </c>
      <c r="I92" s="17">
        <f>IFERROR(H92/H116,"―")</f>
        <v>0</v>
      </c>
      <c r="J92" s="20">
        <f t="shared" si="10"/>
        <v>0</v>
      </c>
      <c r="K92" s="19" t="str">
        <f t="shared" si="11"/>
        <v>―</v>
      </c>
    </row>
    <row r="93" spans="1:11" hidden="1" outlineLevel="2" x14ac:dyDescent="0.2">
      <c r="A93" s="21" t="s">
        <v>91</v>
      </c>
      <c r="B93" s="16">
        <v>0</v>
      </c>
      <c r="C93" s="17">
        <f>IFERROR(B93/B116,"―")</f>
        <v>0</v>
      </c>
      <c r="D93" s="16">
        <v>0</v>
      </c>
      <c r="E93" s="17">
        <f>IFERROR(D93/D116,"―")</f>
        <v>0</v>
      </c>
      <c r="F93" s="18">
        <f t="shared" si="8"/>
        <v>0</v>
      </c>
      <c r="G93" s="19" t="str">
        <f t="shared" si="9"/>
        <v>―</v>
      </c>
      <c r="H93" s="16">
        <v>0</v>
      </c>
      <c r="I93" s="17">
        <f>IFERROR(H93/H116,"―")</f>
        <v>0</v>
      </c>
      <c r="J93" s="20">
        <f t="shared" si="10"/>
        <v>0</v>
      </c>
      <c r="K93" s="19" t="str">
        <f t="shared" si="11"/>
        <v>―</v>
      </c>
    </row>
    <row r="94" spans="1:11" hidden="1" outlineLevel="2" x14ac:dyDescent="0.2">
      <c r="A94" s="21" t="s">
        <v>92</v>
      </c>
      <c r="B94" s="16">
        <v>0</v>
      </c>
      <c r="C94" s="17">
        <f>IFERROR(B94/B116,"―")</f>
        <v>0</v>
      </c>
      <c r="D94" s="16">
        <v>0</v>
      </c>
      <c r="E94" s="17">
        <f>IFERROR(D94/D116,"―")</f>
        <v>0</v>
      </c>
      <c r="F94" s="18">
        <f t="shared" si="8"/>
        <v>0</v>
      </c>
      <c r="G94" s="19" t="str">
        <f t="shared" si="9"/>
        <v>―</v>
      </c>
      <c r="H94" s="16">
        <v>0</v>
      </c>
      <c r="I94" s="17">
        <f>IFERROR(H94/H116,"―")</f>
        <v>0</v>
      </c>
      <c r="J94" s="20">
        <f t="shared" si="10"/>
        <v>0</v>
      </c>
      <c r="K94" s="19" t="str">
        <f t="shared" si="11"/>
        <v>―</v>
      </c>
    </row>
    <row r="95" spans="1:11" hidden="1" outlineLevel="2" x14ac:dyDescent="0.2">
      <c r="A95" s="21" t="s">
        <v>93</v>
      </c>
      <c r="B95" s="16">
        <v>0</v>
      </c>
      <c r="C95" s="17">
        <f>IFERROR(B95/B116,"―")</f>
        <v>0</v>
      </c>
      <c r="D95" s="16">
        <v>0</v>
      </c>
      <c r="E95" s="17">
        <f>IFERROR(D95/D116,"―")</f>
        <v>0</v>
      </c>
      <c r="F95" s="18">
        <f t="shared" si="8"/>
        <v>0</v>
      </c>
      <c r="G95" s="19" t="str">
        <f t="shared" si="9"/>
        <v>―</v>
      </c>
      <c r="H95" s="16">
        <v>0</v>
      </c>
      <c r="I95" s="17">
        <f>IFERROR(H95/H116,"―")</f>
        <v>0</v>
      </c>
      <c r="J95" s="20">
        <f t="shared" si="10"/>
        <v>0</v>
      </c>
      <c r="K95" s="19" t="str">
        <f t="shared" si="11"/>
        <v>―</v>
      </c>
    </row>
    <row r="96" spans="1:11" hidden="1" outlineLevel="2" x14ac:dyDescent="0.2">
      <c r="A96" s="21" t="s">
        <v>94</v>
      </c>
      <c r="B96" s="16">
        <v>0</v>
      </c>
      <c r="C96" s="17">
        <f>IFERROR(B96/B116,"―")</f>
        <v>0</v>
      </c>
      <c r="D96" s="16">
        <v>0</v>
      </c>
      <c r="E96" s="17">
        <f>IFERROR(D96/D116,"―")</f>
        <v>0</v>
      </c>
      <c r="F96" s="18">
        <f t="shared" si="8"/>
        <v>0</v>
      </c>
      <c r="G96" s="19" t="str">
        <f t="shared" si="9"/>
        <v>―</v>
      </c>
      <c r="H96" s="16">
        <v>0</v>
      </c>
      <c r="I96" s="17">
        <f>IFERROR(H96/H116,"―")</f>
        <v>0</v>
      </c>
      <c r="J96" s="20">
        <f t="shared" si="10"/>
        <v>0</v>
      </c>
      <c r="K96" s="19" t="str">
        <f t="shared" si="11"/>
        <v>―</v>
      </c>
    </row>
    <row r="97" spans="1:11" hidden="1" outlineLevel="2" x14ac:dyDescent="0.2">
      <c r="A97" s="21" t="s">
        <v>95</v>
      </c>
      <c r="B97" s="16">
        <v>0</v>
      </c>
      <c r="C97" s="17">
        <f>IFERROR(B97/B116,"―")</f>
        <v>0</v>
      </c>
      <c r="D97" s="16">
        <v>0</v>
      </c>
      <c r="E97" s="17">
        <f>IFERROR(D97/D116,"―")</f>
        <v>0</v>
      </c>
      <c r="F97" s="18">
        <f t="shared" si="8"/>
        <v>0</v>
      </c>
      <c r="G97" s="19" t="str">
        <f t="shared" si="9"/>
        <v>―</v>
      </c>
      <c r="H97" s="16">
        <v>0</v>
      </c>
      <c r="I97" s="17">
        <f>IFERROR(H97/H116,"―")</f>
        <v>0</v>
      </c>
      <c r="J97" s="20">
        <f t="shared" si="10"/>
        <v>0</v>
      </c>
      <c r="K97" s="19" t="str">
        <f t="shared" si="11"/>
        <v>―</v>
      </c>
    </row>
    <row r="98" spans="1:11" hidden="1" outlineLevel="2" x14ac:dyDescent="0.2">
      <c r="A98" s="21" t="s">
        <v>96</v>
      </c>
      <c r="B98" s="16">
        <v>0</v>
      </c>
      <c r="C98" s="17">
        <f>IFERROR(B98/B116,"―")</f>
        <v>0</v>
      </c>
      <c r="D98" s="16">
        <v>0</v>
      </c>
      <c r="E98" s="17">
        <f>IFERROR(D98/D116,"―")</f>
        <v>0</v>
      </c>
      <c r="F98" s="18">
        <f t="shared" si="8"/>
        <v>0</v>
      </c>
      <c r="G98" s="19" t="str">
        <f t="shared" si="9"/>
        <v>―</v>
      </c>
      <c r="H98" s="16">
        <v>0</v>
      </c>
      <c r="I98" s="17">
        <f>IFERROR(H98/H116,"―")</f>
        <v>0</v>
      </c>
      <c r="J98" s="20">
        <f t="shared" si="10"/>
        <v>0</v>
      </c>
      <c r="K98" s="19" t="str">
        <f t="shared" si="11"/>
        <v>―</v>
      </c>
    </row>
    <row r="99" spans="1:11" hidden="1" outlineLevel="2" x14ac:dyDescent="0.2">
      <c r="A99" s="21" t="s">
        <v>97</v>
      </c>
      <c r="B99" s="16">
        <v>0</v>
      </c>
      <c r="C99" s="17">
        <f>IFERROR(B99/B116,"―")</f>
        <v>0</v>
      </c>
      <c r="D99" s="16">
        <v>0</v>
      </c>
      <c r="E99" s="17">
        <f>IFERROR(D99/D116,"―")</f>
        <v>0</v>
      </c>
      <c r="F99" s="18">
        <f t="shared" si="8"/>
        <v>0</v>
      </c>
      <c r="G99" s="19" t="str">
        <f t="shared" si="9"/>
        <v>―</v>
      </c>
      <c r="H99" s="16">
        <v>0</v>
      </c>
      <c r="I99" s="17">
        <f>IFERROR(H99/H116,"―")</f>
        <v>0</v>
      </c>
      <c r="J99" s="20">
        <f t="shared" si="10"/>
        <v>0</v>
      </c>
      <c r="K99" s="19" t="str">
        <f t="shared" si="11"/>
        <v>―</v>
      </c>
    </row>
    <row r="100" spans="1:11" hidden="1" outlineLevel="2" x14ac:dyDescent="0.2">
      <c r="A100" s="29" t="s">
        <v>69</v>
      </c>
      <c r="B100" s="30">
        <v>0</v>
      </c>
      <c r="C100" s="31">
        <f>IFERROR(B100/B116,"―")</f>
        <v>0</v>
      </c>
      <c r="D100" s="30">
        <v>0</v>
      </c>
      <c r="E100" s="31">
        <f>IFERROR(D100/D116,"―")</f>
        <v>0</v>
      </c>
      <c r="F100" s="32">
        <f t="shared" si="8"/>
        <v>0</v>
      </c>
      <c r="G100" s="33" t="str">
        <f t="shared" si="9"/>
        <v>―</v>
      </c>
      <c r="H100" s="30">
        <v>0</v>
      </c>
      <c r="I100" s="31">
        <f>IFERROR(H100/H116,"―")</f>
        <v>0</v>
      </c>
      <c r="J100" s="34">
        <f t="shared" si="10"/>
        <v>0</v>
      </c>
      <c r="K100" s="33" t="str">
        <f t="shared" si="11"/>
        <v>―</v>
      </c>
    </row>
    <row r="101" spans="1:11" hidden="1" outlineLevel="2" x14ac:dyDescent="0.2">
      <c r="A101" s="29" t="s">
        <v>70</v>
      </c>
      <c r="B101" s="30">
        <v>0</v>
      </c>
      <c r="C101" s="31">
        <f>IFERROR(B101/B116,"―")</f>
        <v>0</v>
      </c>
      <c r="D101" s="30">
        <v>0</v>
      </c>
      <c r="E101" s="31">
        <f>IFERROR(D101/D116,"―")</f>
        <v>0</v>
      </c>
      <c r="F101" s="32">
        <f t="shared" si="8"/>
        <v>0</v>
      </c>
      <c r="G101" s="33" t="str">
        <f t="shared" si="9"/>
        <v>―</v>
      </c>
      <c r="H101" s="30">
        <v>0</v>
      </c>
      <c r="I101" s="31">
        <f>IFERROR(H101/H116,"―")</f>
        <v>0</v>
      </c>
      <c r="J101" s="34">
        <f t="shared" si="10"/>
        <v>0</v>
      </c>
      <c r="K101" s="33" t="str">
        <f t="shared" si="11"/>
        <v>―</v>
      </c>
    </row>
    <row r="102" spans="1:11" outlineLevel="1" x14ac:dyDescent="0.2">
      <c r="A102" s="15" t="s">
        <v>98</v>
      </c>
      <c r="B102" s="16">
        <v>0</v>
      </c>
      <c r="C102" s="17">
        <f>IFERROR(B102/B116,"―")</f>
        <v>0</v>
      </c>
      <c r="D102" s="16">
        <v>0</v>
      </c>
      <c r="E102" s="17">
        <f>IFERROR(D102/D116,"―")</f>
        <v>0</v>
      </c>
      <c r="F102" s="18">
        <f t="shared" si="8"/>
        <v>0</v>
      </c>
      <c r="G102" s="19" t="str">
        <f t="shared" si="9"/>
        <v>―</v>
      </c>
      <c r="H102" s="16">
        <v>0</v>
      </c>
      <c r="I102" s="17">
        <f>IFERROR(H102/H116,"―")</f>
        <v>0</v>
      </c>
      <c r="J102" s="20">
        <f t="shared" si="10"/>
        <v>0</v>
      </c>
      <c r="K102" s="19" t="str">
        <f t="shared" si="11"/>
        <v>―</v>
      </c>
    </row>
    <row r="103" spans="1:11" outlineLevel="1" x14ac:dyDescent="0.2">
      <c r="A103" s="15" t="s">
        <v>99</v>
      </c>
      <c r="B103" s="16">
        <v>0</v>
      </c>
      <c r="C103" s="17">
        <f>IFERROR(B103/B116,"―")</f>
        <v>0</v>
      </c>
      <c r="D103" s="16">
        <v>0</v>
      </c>
      <c r="E103" s="17">
        <f>IFERROR(D103/D116,"―")</f>
        <v>0</v>
      </c>
      <c r="F103" s="18">
        <f t="shared" si="8"/>
        <v>0</v>
      </c>
      <c r="G103" s="19" t="str">
        <f t="shared" si="9"/>
        <v>―</v>
      </c>
      <c r="H103" s="16">
        <v>0</v>
      </c>
      <c r="I103" s="17">
        <f>IFERROR(H103/H116,"―")</f>
        <v>0</v>
      </c>
      <c r="J103" s="20">
        <f t="shared" si="10"/>
        <v>0</v>
      </c>
      <c r="K103" s="19" t="str">
        <f t="shared" si="11"/>
        <v>―</v>
      </c>
    </row>
    <row r="104" spans="1:11" outlineLevel="1" x14ac:dyDescent="0.2">
      <c r="A104" s="15" t="s">
        <v>100</v>
      </c>
      <c r="B104" s="16">
        <v>0</v>
      </c>
      <c r="C104" s="17">
        <f>IFERROR(B104/B116,"―")</f>
        <v>0</v>
      </c>
      <c r="D104" s="16">
        <v>0</v>
      </c>
      <c r="E104" s="17">
        <f>IFERROR(D104/D116,"―")</f>
        <v>0</v>
      </c>
      <c r="F104" s="18">
        <f t="shared" si="8"/>
        <v>0</v>
      </c>
      <c r="G104" s="19" t="str">
        <f t="shared" si="9"/>
        <v>―</v>
      </c>
      <c r="H104" s="16">
        <v>0</v>
      </c>
      <c r="I104" s="17">
        <f>IFERROR(H104/H116,"―")</f>
        <v>0</v>
      </c>
      <c r="J104" s="20">
        <f t="shared" si="10"/>
        <v>0</v>
      </c>
      <c r="K104" s="19" t="str">
        <f t="shared" si="11"/>
        <v>―</v>
      </c>
    </row>
    <row r="105" spans="1:11" outlineLevel="1" x14ac:dyDescent="0.2">
      <c r="A105" s="15" t="s">
        <v>101</v>
      </c>
      <c r="B105" s="16">
        <v>0</v>
      </c>
      <c r="C105" s="17">
        <f>IFERROR(B105/B116,"―")</f>
        <v>0</v>
      </c>
      <c r="D105" s="16">
        <v>0</v>
      </c>
      <c r="E105" s="17">
        <f>IFERROR(D105/D116,"―")</f>
        <v>0</v>
      </c>
      <c r="F105" s="18">
        <f t="shared" si="8"/>
        <v>0</v>
      </c>
      <c r="G105" s="19" t="str">
        <f t="shared" si="9"/>
        <v>―</v>
      </c>
      <c r="H105" s="16">
        <v>0</v>
      </c>
      <c r="I105" s="17">
        <f>IFERROR(H105/H116,"―")</f>
        <v>0</v>
      </c>
      <c r="J105" s="20">
        <f t="shared" si="10"/>
        <v>0</v>
      </c>
      <c r="K105" s="19" t="str">
        <f t="shared" si="11"/>
        <v>―</v>
      </c>
    </row>
    <row r="106" spans="1:11" outlineLevel="1" collapsed="1" x14ac:dyDescent="0.2">
      <c r="A106" s="15" t="s">
        <v>102</v>
      </c>
      <c r="B106" s="16">
        <f>IFERROR(B107 + B112,"―")</f>
        <v>1946.7800000000002</v>
      </c>
      <c r="C106" s="17">
        <f>IFERROR(B106/B116,"―")</f>
        <v>1.8754571594210533E-4</v>
      </c>
      <c r="D106" s="16">
        <f>IFERROR(D107 + D112,"―")</f>
        <v>1946.7800000000002</v>
      </c>
      <c r="E106" s="17">
        <f>IFERROR(D106/D116,"―")</f>
        <v>1.5907204657570172E-4</v>
      </c>
      <c r="F106" s="18">
        <f t="shared" si="8"/>
        <v>0</v>
      </c>
      <c r="G106" s="19">
        <f t="shared" si="9"/>
        <v>0</v>
      </c>
      <c r="H106" s="16">
        <f>IFERROR(H107 + H112,"―")</f>
        <v>3435.95</v>
      </c>
      <c r="I106" s="17">
        <f>IFERROR(H106/H116,"―")</f>
        <v>3.2858887038860076E-4</v>
      </c>
      <c r="J106" s="20">
        <f t="shared" si="10"/>
        <v>-1489.1699999999996</v>
      </c>
      <c r="K106" s="19">
        <f t="shared" si="11"/>
        <v>-0.43340851875027275</v>
      </c>
    </row>
    <row r="107" spans="1:11" hidden="1" outlineLevel="2" collapsed="1" x14ac:dyDescent="0.2">
      <c r="A107" s="21" t="s">
        <v>103</v>
      </c>
      <c r="B107" s="16">
        <f>SUM(B108:B111)</f>
        <v>1946.7800000000002</v>
      </c>
      <c r="C107" s="17">
        <f>IFERROR(B107/B116,"―")</f>
        <v>1.8754571594210533E-4</v>
      </c>
      <c r="D107" s="16">
        <f>SUM(D108:D111)</f>
        <v>1946.7800000000002</v>
      </c>
      <c r="E107" s="17">
        <f>IFERROR(D107/D116,"―")</f>
        <v>1.5907204657570172E-4</v>
      </c>
      <c r="F107" s="18">
        <f t="shared" si="8"/>
        <v>0</v>
      </c>
      <c r="G107" s="19">
        <f t="shared" si="9"/>
        <v>0</v>
      </c>
      <c r="H107" s="16">
        <f>SUM(H108:H111)</f>
        <v>3435.95</v>
      </c>
      <c r="I107" s="17">
        <f>IFERROR(H107/H116,"―")</f>
        <v>3.2858887038860076E-4</v>
      </c>
      <c r="J107" s="20">
        <f t="shared" si="10"/>
        <v>-1489.1699999999996</v>
      </c>
      <c r="K107" s="19">
        <f t="shared" si="11"/>
        <v>-0.43340851875027275</v>
      </c>
    </row>
    <row r="108" spans="1:11" hidden="1" outlineLevel="5" x14ac:dyDescent="0.2">
      <c r="A108" s="22" t="s">
        <v>104</v>
      </c>
      <c r="B108" s="23">
        <v>992.07</v>
      </c>
      <c r="C108" s="24">
        <f>IFERROR(B108/B116,"―")</f>
        <v>9.5572421339177726E-5</v>
      </c>
      <c r="D108" s="23">
        <v>992.07</v>
      </c>
      <c r="E108" s="24">
        <f>IFERROR(D108/D116,"―")</f>
        <v>8.1062372351450296E-5</v>
      </c>
      <c r="F108" s="25">
        <f t="shared" si="8"/>
        <v>0</v>
      </c>
      <c r="G108" s="26">
        <f t="shared" si="9"/>
        <v>0</v>
      </c>
      <c r="H108" s="23">
        <v>1400</v>
      </c>
      <c r="I108" s="24">
        <f>IFERROR(H108/H116,"―")</f>
        <v>1.338856556539068E-4</v>
      </c>
      <c r="J108" s="27">
        <f t="shared" si="10"/>
        <v>-407.92999999999995</v>
      </c>
      <c r="K108" s="26">
        <f t="shared" si="11"/>
        <v>-0.29137857142857138</v>
      </c>
    </row>
    <row r="109" spans="1:11" hidden="1" outlineLevel="5" x14ac:dyDescent="0.2">
      <c r="A109" s="22" t="s">
        <v>105</v>
      </c>
      <c r="B109" s="23">
        <v>954.71</v>
      </c>
      <c r="C109" s="24">
        <f>IFERROR(B109/B116,"―")</f>
        <v>9.1973294602927579E-5</v>
      </c>
      <c r="D109" s="23">
        <v>954.71</v>
      </c>
      <c r="E109" s="24">
        <f>IFERROR(D109/D116,"―")</f>
        <v>7.8009674224251426E-5</v>
      </c>
      <c r="F109" s="25">
        <f t="shared" si="8"/>
        <v>0</v>
      </c>
      <c r="G109" s="26">
        <f t="shared" si="9"/>
        <v>0</v>
      </c>
      <c r="H109" s="23">
        <v>1853.69</v>
      </c>
      <c r="I109" s="24">
        <f>IFERROR(H109/H116,"―")</f>
        <v>1.7727321502077894E-4</v>
      </c>
      <c r="J109" s="27">
        <f t="shared" si="10"/>
        <v>-898.98</v>
      </c>
      <c r="K109" s="26">
        <f t="shared" si="11"/>
        <v>-0.48496782094093405</v>
      </c>
    </row>
    <row r="110" spans="1:11" hidden="1" outlineLevel="5" x14ac:dyDescent="0.2">
      <c r="A110" s="22" t="s">
        <v>106</v>
      </c>
      <c r="B110" s="23">
        <v>0</v>
      </c>
      <c r="C110" s="24">
        <f>IFERROR(B110/B116,"―")</f>
        <v>0</v>
      </c>
      <c r="D110" s="23">
        <v>0</v>
      </c>
      <c r="E110" s="24">
        <f>IFERROR(D110/D116,"―")</f>
        <v>0</v>
      </c>
      <c r="F110" s="25">
        <f t="shared" si="8"/>
        <v>0</v>
      </c>
      <c r="G110" s="26" t="str">
        <f t="shared" si="9"/>
        <v>―</v>
      </c>
      <c r="H110" s="23">
        <v>162.76</v>
      </c>
      <c r="I110" s="24">
        <f>IFERROR(H110/H116,"―")</f>
        <v>1.556516379587848E-5</v>
      </c>
      <c r="J110" s="27">
        <f t="shared" si="10"/>
        <v>-162.76</v>
      </c>
      <c r="K110" s="26">
        <f t="shared" si="11"/>
        <v>-1</v>
      </c>
    </row>
    <row r="111" spans="1:11" hidden="1" outlineLevel="5" x14ac:dyDescent="0.2">
      <c r="A111" s="22" t="s">
        <v>107</v>
      </c>
      <c r="B111" s="23">
        <v>0</v>
      </c>
      <c r="C111" s="24">
        <f>IFERROR(B111/B116,"―")</f>
        <v>0</v>
      </c>
      <c r="D111" s="23">
        <v>0</v>
      </c>
      <c r="E111" s="24">
        <f>IFERROR(D111/D116,"―")</f>
        <v>0</v>
      </c>
      <c r="F111" s="25">
        <f t="shared" si="8"/>
        <v>0</v>
      </c>
      <c r="G111" s="26" t="str">
        <f t="shared" si="9"/>
        <v>―</v>
      </c>
      <c r="H111" s="23">
        <v>19.5</v>
      </c>
      <c r="I111" s="24">
        <f>IFERROR(H111/H116,"―")</f>
        <v>1.8648359180365592E-6</v>
      </c>
      <c r="J111" s="27">
        <f t="shared" si="10"/>
        <v>-19.5</v>
      </c>
      <c r="K111" s="26">
        <f t="shared" si="11"/>
        <v>-1</v>
      </c>
    </row>
    <row r="112" spans="1:11" hidden="1" outlineLevel="2" x14ac:dyDescent="0.2">
      <c r="A112" s="21" t="s">
        <v>108</v>
      </c>
      <c r="B112" s="16">
        <v>0</v>
      </c>
      <c r="C112" s="17">
        <f>IFERROR(B112/B116,"―")</f>
        <v>0</v>
      </c>
      <c r="D112" s="16">
        <v>0</v>
      </c>
      <c r="E112" s="17">
        <f>IFERROR(D112/D116,"―")</f>
        <v>0</v>
      </c>
      <c r="F112" s="18">
        <f t="shared" si="8"/>
        <v>0</v>
      </c>
      <c r="G112" s="19" t="str">
        <f t="shared" si="9"/>
        <v>―</v>
      </c>
      <c r="H112" s="16">
        <v>0</v>
      </c>
      <c r="I112" s="17">
        <f>IFERROR(H112/H116,"―")</f>
        <v>0</v>
      </c>
      <c r="J112" s="20">
        <f t="shared" si="10"/>
        <v>0</v>
      </c>
      <c r="K112" s="19" t="str">
        <f t="shared" si="11"/>
        <v>―</v>
      </c>
    </row>
    <row r="113" spans="1:11" x14ac:dyDescent="0.2">
      <c r="A113" t="s">
        <v>109</v>
      </c>
      <c r="B113" s="10">
        <f>IFERROR(B114,"―")</f>
        <v>0</v>
      </c>
      <c r="C113" s="11">
        <f>IFERROR(B113/B116,"―")</f>
        <v>0</v>
      </c>
      <c r="D113" s="10">
        <f>IFERROR(D114,"―")</f>
        <v>0</v>
      </c>
      <c r="E113" s="11">
        <f>IFERROR(D113/D116,"―")</f>
        <v>0</v>
      </c>
      <c r="F113" s="12">
        <f t="shared" si="8"/>
        <v>0</v>
      </c>
      <c r="G113" s="13" t="str">
        <f t="shared" si="9"/>
        <v>―</v>
      </c>
      <c r="H113" s="10">
        <f>IFERROR(H114,"―")</f>
        <v>0</v>
      </c>
      <c r="I113" s="11">
        <f>IFERROR(H113/H116,"―")</f>
        <v>0</v>
      </c>
      <c r="J113" s="14">
        <f t="shared" si="10"/>
        <v>0</v>
      </c>
      <c r="K113" s="13" t="str">
        <f t="shared" si="11"/>
        <v>―</v>
      </c>
    </row>
    <row r="114" spans="1:11" outlineLevel="1" x14ac:dyDescent="0.2">
      <c r="A114" s="15" t="s">
        <v>110</v>
      </c>
      <c r="B114" s="16">
        <v>0</v>
      </c>
      <c r="C114" s="17">
        <f>IFERROR(B114/B116,"―")</f>
        <v>0</v>
      </c>
      <c r="D114" s="16">
        <v>0</v>
      </c>
      <c r="E114" s="17">
        <f>IFERROR(D114/D116,"―")</f>
        <v>0</v>
      </c>
      <c r="F114" s="18">
        <f t="shared" si="8"/>
        <v>0</v>
      </c>
      <c r="G114" s="19" t="str">
        <f t="shared" si="9"/>
        <v>―</v>
      </c>
      <c r="H114" s="16">
        <v>0</v>
      </c>
      <c r="I114" s="17">
        <f>IFERROR(H114/H116,"―")</f>
        <v>0</v>
      </c>
      <c r="J114" s="20">
        <f t="shared" si="10"/>
        <v>0</v>
      </c>
      <c r="K114" s="19" t="str">
        <f t="shared" si="11"/>
        <v>―</v>
      </c>
    </row>
    <row r="115" spans="1:11" x14ac:dyDescent="0.2">
      <c r="A115" s="35"/>
      <c r="B115" s="35"/>
      <c r="C115" s="36"/>
      <c r="D115" s="35"/>
      <c r="E115" s="36"/>
      <c r="F115" s="35"/>
      <c r="G115" s="35"/>
      <c r="H115" s="35"/>
      <c r="I115" s="36"/>
      <c r="J115" s="35"/>
      <c r="K115" s="35"/>
    </row>
    <row r="116" spans="1:11" x14ac:dyDescent="0.2">
      <c r="A116" s="37" t="s">
        <v>111</v>
      </c>
      <c r="B116" s="38">
        <f>IFERROR(B77 - B83 - B113,"―")</f>
        <v>10380295.76</v>
      </c>
      <c r="C116" s="39">
        <f>IFERROR(B116/B116,"―")</f>
        <v>1</v>
      </c>
      <c r="D116" s="38">
        <f>IFERROR(D77 - D83 - D113,"―")</f>
        <v>12238353.889999999</v>
      </c>
      <c r="E116" s="39">
        <f>IFERROR(D116/D116,"―")</f>
        <v>1</v>
      </c>
      <c r="F116" s="40">
        <f>IFERROR(B116-D116,"―")</f>
        <v>-1858058.129999999</v>
      </c>
      <c r="G116" s="41">
        <f>IFERROR((B116/D116-1)*D116/ABS(D116),"―")</f>
        <v>-0.15182255282863033</v>
      </c>
      <c r="H116" s="38">
        <f>IFERROR(H77 - H83 - H113,"―")</f>
        <v>10456684.050000003</v>
      </c>
      <c r="I116" s="39">
        <f>IFERROR(H116/H116,"―")</f>
        <v>1</v>
      </c>
      <c r="J116" s="42">
        <f>IFERROR(B116-H116,"―")</f>
        <v>-76388.290000002831</v>
      </c>
      <c r="K116" s="41">
        <f>IFERROR((B116/H116-1)*H116/ABS(H116),"―")</f>
        <v>-7.3052116363794273E-3</v>
      </c>
    </row>
    <row r="117" spans="1:11" outlineLevel="1" x14ac:dyDescent="0.2">
      <c r="A117" s="43" t="s">
        <v>77</v>
      </c>
      <c r="B117" s="44">
        <f>IFERROR(B78 - B84 - B85- B105 - B106 - B113,"―")</f>
        <v>10380295.76</v>
      </c>
      <c r="C117" s="45">
        <f>IFERROR(B117/B117,"―")</f>
        <v>1</v>
      </c>
      <c r="D117" s="44">
        <f>IFERROR(D78 - D84 - D85- D105 - D106 - D113,"―")</f>
        <v>12238353.889999999</v>
      </c>
      <c r="E117" s="45">
        <f>IFERROR(D117/D117,"―")</f>
        <v>1</v>
      </c>
      <c r="F117" s="46">
        <f>IFERROR(B117-D117,"―")</f>
        <v>-1858058.129999999</v>
      </c>
      <c r="G117" s="47">
        <f>IFERROR((B117/D117-1)*D117/ABS(D117),"―")</f>
        <v>-0.15182255282863033</v>
      </c>
      <c r="H117" s="44">
        <f>IFERROR(H78 - H84 - H85- H105 - H106 - H113,"―")</f>
        <v>10456684.050000003</v>
      </c>
      <c r="I117" s="45">
        <f>IFERROR(H117/H117,"―")</f>
        <v>1</v>
      </c>
      <c r="J117" s="48">
        <f>IFERROR(B117-H117,"―")</f>
        <v>-76388.290000002831</v>
      </c>
      <c r="K117" s="47">
        <f>IFERROR((B117/H117-1)*H117/ABS(H117),"―")</f>
        <v>-7.3052116363794273E-3</v>
      </c>
    </row>
    <row r="118" spans="1:11" outlineLevel="1" x14ac:dyDescent="0.2">
      <c r="A118" s="43" t="s">
        <v>78</v>
      </c>
      <c r="B118" s="44">
        <f>IFERROR(B79 - B87,"―")</f>
        <v>0</v>
      </c>
      <c r="C118" s="45" t="str">
        <f>IFERROR(B118/B118,"―")</f>
        <v>―</v>
      </c>
      <c r="D118" s="44">
        <f>IFERROR(D79 - D87,"―")</f>
        <v>0</v>
      </c>
      <c r="E118" s="45" t="str">
        <f>IFERROR(D118/D118,"―")</f>
        <v>―</v>
      </c>
      <c r="F118" s="46">
        <f>IFERROR(B118-D118,"―")</f>
        <v>0</v>
      </c>
      <c r="G118" s="47" t="str">
        <f>IFERROR((B118/D118-1)*D118/ABS(D118),"―")</f>
        <v>―</v>
      </c>
      <c r="H118" s="44">
        <f>IFERROR(H79 - H87,"―")</f>
        <v>0</v>
      </c>
      <c r="I118" s="45" t="str">
        <f>IFERROR(H118/H118,"―")</f>
        <v>―</v>
      </c>
      <c r="J118" s="48">
        <f>IFERROR(B118-H118,"―")</f>
        <v>0</v>
      </c>
      <c r="K118" s="47" t="str">
        <f>IFERROR((B118/H118-1)*H118/ABS(H118),"―")</f>
        <v>―</v>
      </c>
    </row>
    <row r="119" spans="1:11" outlineLevel="1" x14ac:dyDescent="0.2">
      <c r="A119" s="43" t="s">
        <v>79</v>
      </c>
      <c r="B119" s="44">
        <f>IFERROR(B80 - B102 - B103,"―")</f>
        <v>0</v>
      </c>
      <c r="C119" s="45" t="str">
        <f>IFERROR(B119/B119,"―")</f>
        <v>―</v>
      </c>
      <c r="D119" s="44">
        <f>IFERROR(D80 - D102 - D103,"―")</f>
        <v>0</v>
      </c>
      <c r="E119" s="45" t="str">
        <f>IFERROR(D119/D119,"―")</f>
        <v>―</v>
      </c>
      <c r="F119" s="46">
        <f>IFERROR(B119-D119,"―")</f>
        <v>0</v>
      </c>
      <c r="G119" s="47" t="str">
        <f>IFERROR((B119/D119-1)*D119/ABS(D119),"―")</f>
        <v>―</v>
      </c>
      <c r="H119" s="44">
        <f>IFERROR(H80 - H102 - H103,"―")</f>
        <v>0</v>
      </c>
      <c r="I119" s="45" t="str">
        <f>IFERROR(H119/H119,"―")</f>
        <v>―</v>
      </c>
      <c r="J119" s="48">
        <f>IFERROR(B119-H119,"―")</f>
        <v>0</v>
      </c>
      <c r="K119" s="47" t="str">
        <f>IFERROR((B119/H119-1)*H119/ABS(H119),"―")</f>
        <v>―</v>
      </c>
    </row>
    <row r="120" spans="1:11" outlineLevel="1" x14ac:dyDescent="0.2">
      <c r="A120" s="43" t="s">
        <v>80</v>
      </c>
      <c r="B120" s="44">
        <f>IFERROR(B81 - B104,"―")</f>
        <v>0</v>
      </c>
      <c r="C120" s="45" t="str">
        <f>IFERROR(B120/B120,"―")</f>
        <v>―</v>
      </c>
      <c r="D120" s="44">
        <f>IFERROR(D81 - D104,"―")</f>
        <v>0</v>
      </c>
      <c r="E120" s="45" t="str">
        <f>IFERROR(D120/D120,"―")</f>
        <v>―</v>
      </c>
      <c r="F120" s="46">
        <f>IFERROR(B120-D120,"―")</f>
        <v>0</v>
      </c>
      <c r="G120" s="47" t="str">
        <f>IFERROR((B120/D120-1)*D120/ABS(D120),"―")</f>
        <v>―</v>
      </c>
      <c r="H120" s="44">
        <f>IFERROR(H81 - H104,"―")</f>
        <v>0</v>
      </c>
      <c r="I120" s="45" t="str">
        <f>IFERROR(H120/H120,"―")</f>
        <v>―</v>
      </c>
      <c r="J120" s="48">
        <f>IFERROR(B120-H120,"―")</f>
        <v>0</v>
      </c>
      <c r="K120" s="47" t="str">
        <f>IFERROR((B120/H120-1)*H120/ABS(H120),"―")</f>
        <v>―</v>
      </c>
    </row>
    <row r="121" spans="1:11" x14ac:dyDescent="0.2">
      <c r="A121" s="35"/>
      <c r="B121" s="35"/>
      <c r="C121" s="36"/>
      <c r="D121" s="35"/>
      <c r="E121" s="36"/>
      <c r="F121" s="35"/>
      <c r="G121" s="35"/>
      <c r="H121" s="35"/>
      <c r="I121" s="36"/>
      <c r="J121" s="35"/>
      <c r="K121" s="35"/>
    </row>
    <row r="122" spans="1:11" x14ac:dyDescent="0.2">
      <c r="A122" t="s">
        <v>112</v>
      </c>
      <c r="B122" s="10">
        <f>IFERROR(B123 + B137 + B144 + B145 + B159 + B160 + B161 + B162 + B164,"―")</f>
        <v>9298808.1000000015</v>
      </c>
      <c r="C122" s="11">
        <f>IFERROR(B122/B116,"―")</f>
        <v>0.89581340599489834</v>
      </c>
      <c r="D122" s="10">
        <f>IFERROR(D123 + D137 + D144 + D145 + D159 + D160 + D161 + D162 + D164,"―")</f>
        <v>10978520.16</v>
      </c>
      <c r="E122" s="11">
        <f>IFERROR(D122/D116,"―")</f>
        <v>0.89705856348626978</v>
      </c>
      <c r="F122" s="12">
        <f t="shared" ref="F122:F168" si="12">IFERROR(B122-D122,"―")</f>
        <v>-1679712.0599999987</v>
      </c>
      <c r="G122" s="13">
        <f t="shared" ref="G122:G168" si="13">IFERROR((B122/D122-1)*D122/ABS(D122),"―")</f>
        <v>-0.15299986113975483</v>
      </c>
      <c r="H122" s="10">
        <f>IFERROR(H123 + H137 + H144 + H145 + H159 + H160 + H161 + H162 + H164,"―")</f>
        <v>9226299.3500000015</v>
      </c>
      <c r="I122" s="11">
        <f>IFERROR(H122/H116,"―")</f>
        <v>0.88233509838140312</v>
      </c>
      <c r="J122" s="14">
        <f t="shared" ref="J122:J168" si="14">IFERROR(B122-H122,"―")</f>
        <v>72508.75</v>
      </c>
      <c r="K122" s="13">
        <f t="shared" ref="K122:K168" si="15">IFERROR((B122/H122-1)*H122/ABS(H122),"―")</f>
        <v>7.8589201639116535E-3</v>
      </c>
    </row>
    <row r="123" spans="1:11" outlineLevel="1" collapsed="1" x14ac:dyDescent="0.2">
      <c r="A123" s="15" t="s">
        <v>113</v>
      </c>
      <c r="B123" s="16">
        <f>SUM(B124:B136)</f>
        <v>9398655.620000001</v>
      </c>
      <c r="C123" s="17">
        <f>IFERROR(B123/B116,"―")</f>
        <v>0.90543235349972351</v>
      </c>
      <c r="D123" s="16">
        <f>SUM(D124:D136)</f>
        <v>11078367.68</v>
      </c>
      <c r="E123" s="17">
        <f>IFERROR(D123/D116,"―")</f>
        <v>0.90521713782538782</v>
      </c>
      <c r="F123" s="18">
        <f t="shared" si="12"/>
        <v>-1679712.0599999987</v>
      </c>
      <c r="G123" s="19">
        <f t="shared" si="13"/>
        <v>-0.15162089835963977</v>
      </c>
      <c r="H123" s="16">
        <f>SUM(H124:H136)</f>
        <v>9350747.3800000008</v>
      </c>
      <c r="I123" s="17">
        <f>IFERROR(H123/H116,"―")</f>
        <v>0.89423638844667952</v>
      </c>
      <c r="J123" s="20">
        <f t="shared" si="14"/>
        <v>47908.240000000224</v>
      </c>
      <c r="K123" s="19">
        <f t="shared" si="15"/>
        <v>5.1234663982548945E-3</v>
      </c>
    </row>
    <row r="124" spans="1:11" hidden="1" outlineLevel="5" x14ac:dyDescent="0.2">
      <c r="A124" s="28" t="s">
        <v>114</v>
      </c>
      <c r="B124" s="23">
        <v>5412766.7300000004</v>
      </c>
      <c r="C124" s="24">
        <f>IFERROR(B124/B116,"―")</f>
        <v>0.5214462916228122</v>
      </c>
      <c r="D124" s="23">
        <v>6380127.3700000001</v>
      </c>
      <c r="E124" s="24">
        <f>IFERROR(D124/D116,"―")</f>
        <v>0.52132234672615774</v>
      </c>
      <c r="F124" s="25">
        <f t="shared" si="12"/>
        <v>-967360.63999999966</v>
      </c>
      <c r="G124" s="26">
        <f t="shared" si="13"/>
        <v>-0.15162089781289112</v>
      </c>
      <c r="H124" s="23">
        <v>4960481.58</v>
      </c>
      <c r="I124" s="24">
        <f>IFERROR(H124/H116,"―")</f>
        <v>0.4743838062124483</v>
      </c>
      <c r="J124" s="27">
        <f t="shared" si="14"/>
        <v>452285.15000000037</v>
      </c>
      <c r="K124" s="26">
        <f t="shared" si="15"/>
        <v>9.1177669487485513E-2</v>
      </c>
    </row>
    <row r="125" spans="1:11" hidden="1" outlineLevel="5" x14ac:dyDescent="0.2">
      <c r="A125" s="28" t="s">
        <v>115</v>
      </c>
      <c r="B125" s="23">
        <v>255706.66</v>
      </c>
      <c r="C125" s="24">
        <f>IFERROR(B125/B116,"―")</f>
        <v>2.4633851087880757E-2</v>
      </c>
      <c r="D125" s="23">
        <v>301406.13</v>
      </c>
      <c r="E125" s="24">
        <f>IFERROR(D125/D116,"―")</f>
        <v>2.4627995946928778E-2</v>
      </c>
      <c r="F125" s="25">
        <f t="shared" si="12"/>
        <v>-45699.47</v>
      </c>
      <c r="G125" s="26">
        <f t="shared" si="13"/>
        <v>-0.15162090432600028</v>
      </c>
      <c r="H125" s="23">
        <v>435342.05</v>
      </c>
      <c r="I125" s="24">
        <f>IFERROR(H125/H116,"―")</f>
        <v>4.1632896998547053E-2</v>
      </c>
      <c r="J125" s="27">
        <f t="shared" si="14"/>
        <v>-179635.38999999998</v>
      </c>
      <c r="K125" s="26">
        <f t="shared" si="15"/>
        <v>-0.41263045919869212</v>
      </c>
    </row>
    <row r="126" spans="1:11" hidden="1" outlineLevel="5" x14ac:dyDescent="0.2">
      <c r="A126" s="28" t="s">
        <v>116</v>
      </c>
      <c r="B126" s="23">
        <v>904974.96</v>
      </c>
      <c r="C126" s="24">
        <f>IFERROR(B126/B116,"―")</f>
        <v>8.7182001450024194E-2</v>
      </c>
      <c r="D126" s="23">
        <v>1066710.57</v>
      </c>
      <c r="E126" s="24">
        <f>IFERROR(D126/D116,"―")</f>
        <v>8.7161278353914323E-2</v>
      </c>
      <c r="F126" s="25">
        <f t="shared" si="12"/>
        <v>-161735.6100000001</v>
      </c>
      <c r="G126" s="26">
        <f t="shared" si="13"/>
        <v>-0.15162089375377619</v>
      </c>
      <c r="H126" s="23">
        <v>879052.76</v>
      </c>
      <c r="I126" s="24">
        <f>IFERROR(H126/H116,"―")</f>
        <v>8.4066110804983135E-2</v>
      </c>
      <c r="J126" s="27">
        <f t="shared" si="14"/>
        <v>25922.199999999953</v>
      </c>
      <c r="K126" s="26">
        <f t="shared" si="15"/>
        <v>2.9488787453440191E-2</v>
      </c>
    </row>
    <row r="127" spans="1:11" hidden="1" outlineLevel="5" x14ac:dyDescent="0.2">
      <c r="A127" s="28" t="s">
        <v>117</v>
      </c>
      <c r="B127" s="23">
        <v>220411.57</v>
      </c>
      <c r="C127" s="24">
        <f>IFERROR(B127/B116,"―")</f>
        <v>2.1233650282812367E-2</v>
      </c>
      <c r="D127" s="23">
        <v>259803.15</v>
      </c>
      <c r="E127" s="24">
        <f>IFERROR(D127/D116,"―")</f>
        <v>2.1228602501214323E-2</v>
      </c>
      <c r="F127" s="25">
        <f t="shared" si="12"/>
        <v>-39391.579999999987</v>
      </c>
      <c r="G127" s="26">
        <f t="shared" si="13"/>
        <v>-0.15162087141745581</v>
      </c>
      <c r="H127" s="23">
        <v>331634.53000000003</v>
      </c>
      <c r="I127" s="24">
        <f>IFERROR(H127/H116,"―")</f>
        <v>3.1715076061803738E-2</v>
      </c>
      <c r="J127" s="27">
        <f t="shared" si="14"/>
        <v>-111222.96000000002</v>
      </c>
      <c r="K127" s="26">
        <f t="shared" si="15"/>
        <v>-0.33537810432466131</v>
      </c>
    </row>
    <row r="128" spans="1:11" hidden="1" outlineLevel="5" x14ac:dyDescent="0.2">
      <c r="A128" s="28" t="s">
        <v>118</v>
      </c>
      <c r="B128" s="23">
        <v>120585.96</v>
      </c>
      <c r="C128" s="24">
        <f>IFERROR(B128/B116,"―")</f>
        <v>1.1616813507826295E-2</v>
      </c>
      <c r="D128" s="23">
        <v>142136.88</v>
      </c>
      <c r="E128" s="24">
        <f>IFERROR(D128/D116,"―")</f>
        <v>1.1614052124782937E-2</v>
      </c>
      <c r="F128" s="25">
        <f t="shared" si="12"/>
        <v>-21550.92</v>
      </c>
      <c r="G128" s="26">
        <f t="shared" si="13"/>
        <v>-0.15162088825926101</v>
      </c>
      <c r="H128" s="23">
        <v>99531.45</v>
      </c>
      <c r="I128" s="24">
        <f>IFERROR(H128/H116,"―")</f>
        <v>9.5184524581671728E-3</v>
      </c>
      <c r="J128" s="27">
        <f t="shared" si="14"/>
        <v>21054.510000000009</v>
      </c>
      <c r="K128" s="26">
        <f t="shared" si="15"/>
        <v>0.21153625311396551</v>
      </c>
    </row>
    <row r="129" spans="1:11" hidden="1" outlineLevel="5" x14ac:dyDescent="0.2">
      <c r="A129" s="28" t="s">
        <v>119</v>
      </c>
      <c r="B129" s="23">
        <v>7500</v>
      </c>
      <c r="C129" s="24">
        <f>IFERROR(B129/B116,"―")</f>
        <v>7.2252276557484144E-4</v>
      </c>
      <c r="D129" s="23">
        <v>8840.39</v>
      </c>
      <c r="E129" s="24">
        <f>IFERROR(D129/D116,"―")</f>
        <v>7.2235123117525741E-4</v>
      </c>
      <c r="F129" s="25">
        <f t="shared" si="12"/>
        <v>-1340.3899999999994</v>
      </c>
      <c r="G129" s="26">
        <f t="shared" si="13"/>
        <v>-0.15162113888640649</v>
      </c>
      <c r="H129" s="23">
        <v>52998.9</v>
      </c>
      <c r="I129" s="24">
        <f>IFERROR(H129/H116,"―")</f>
        <v>5.0684231967398873E-3</v>
      </c>
      <c r="J129" s="27">
        <f t="shared" si="14"/>
        <v>-45498.9</v>
      </c>
      <c r="K129" s="26">
        <f t="shared" si="15"/>
        <v>-0.85848762898852615</v>
      </c>
    </row>
    <row r="130" spans="1:11" hidden="1" outlineLevel="5" x14ac:dyDescent="0.2">
      <c r="A130" s="28" t="s">
        <v>120</v>
      </c>
      <c r="B130" s="23">
        <v>89968.91</v>
      </c>
      <c r="C130" s="24">
        <f>IFERROR(B130/B116,"―")</f>
        <v>8.6672780891938681E-3</v>
      </c>
      <c r="D130" s="23">
        <v>106048</v>
      </c>
      <c r="E130" s="24">
        <f>IFERROR(D130/D116,"―")</f>
        <v>8.6652176390039012E-3</v>
      </c>
      <c r="F130" s="25">
        <f t="shared" si="12"/>
        <v>-16079.089999999997</v>
      </c>
      <c r="G130" s="26">
        <f t="shared" si="13"/>
        <v>-0.15162086979480982</v>
      </c>
      <c r="H130" s="23">
        <v>76688.179999999993</v>
      </c>
      <c r="I130" s="24">
        <f>IFERROR(H130/H116,"―")</f>
        <v>7.3338909001463013E-3</v>
      </c>
      <c r="J130" s="27">
        <f t="shared" si="14"/>
        <v>13280.73000000001</v>
      </c>
      <c r="K130" s="26">
        <f t="shared" si="15"/>
        <v>0.17317831770163283</v>
      </c>
    </row>
    <row r="131" spans="1:11" hidden="1" outlineLevel="5" x14ac:dyDescent="0.2">
      <c r="A131" s="28" t="s">
        <v>121</v>
      </c>
      <c r="B131" s="23">
        <v>21162.3</v>
      </c>
      <c r="C131" s="24">
        <f>IFERROR(B131/B116,"―")</f>
        <v>2.0386991362565956E-3</v>
      </c>
      <c r="D131" s="23">
        <v>24944.39</v>
      </c>
      <c r="E131" s="24">
        <f>IFERROR(D131/D116,"―")</f>
        <v>2.0382144710149415E-3</v>
      </c>
      <c r="F131" s="25">
        <f t="shared" si="12"/>
        <v>-3782.09</v>
      </c>
      <c r="G131" s="26">
        <f t="shared" si="13"/>
        <v>-0.15162086545311393</v>
      </c>
      <c r="H131" s="23">
        <v>44025.02</v>
      </c>
      <c r="I131" s="24">
        <f>IFERROR(H131/H116,"―")</f>
        <v>4.2102276199116858E-3</v>
      </c>
      <c r="J131" s="27">
        <f t="shared" si="14"/>
        <v>-22862.719999999998</v>
      </c>
      <c r="K131" s="26">
        <f t="shared" si="15"/>
        <v>-0.51931197305532173</v>
      </c>
    </row>
    <row r="132" spans="1:11" hidden="1" outlineLevel="5" x14ac:dyDescent="0.2">
      <c r="A132" s="28" t="s">
        <v>122</v>
      </c>
      <c r="B132" s="23">
        <v>1918957.71</v>
      </c>
      <c r="C132" s="24">
        <f>IFERROR(B132/B116,"―")</f>
        <v>0.18486541755338193</v>
      </c>
      <c r="D132" s="23">
        <v>2261910.62</v>
      </c>
      <c r="E132" s="24">
        <f>IFERROR(D132/D116,"―")</f>
        <v>0.18482147520249559</v>
      </c>
      <c r="F132" s="25">
        <f t="shared" si="12"/>
        <v>-342952.91000000015</v>
      </c>
      <c r="G132" s="26">
        <f t="shared" si="13"/>
        <v>-0.15162089384416089</v>
      </c>
      <c r="H132" s="23">
        <v>1765072.51</v>
      </c>
      <c r="I132" s="24">
        <f>IFERROR(H132/H116,"―")</f>
        <v>0.16879849305574071</v>
      </c>
      <c r="J132" s="27">
        <f t="shared" si="14"/>
        <v>153885.19999999995</v>
      </c>
      <c r="K132" s="26">
        <f t="shared" si="15"/>
        <v>8.7183500467071351E-2</v>
      </c>
    </row>
    <row r="133" spans="1:11" hidden="1" outlineLevel="5" x14ac:dyDescent="0.2">
      <c r="A133" s="28" t="s">
        <v>123</v>
      </c>
      <c r="B133" s="23">
        <v>2837.32</v>
      </c>
      <c r="C133" s="24">
        <f>IFERROR(B133/B116,"―")</f>
        <v>2.7333710576277453E-4</v>
      </c>
      <c r="D133" s="23">
        <v>3344.4</v>
      </c>
      <c r="E133" s="24">
        <f>IFERROR(D133/D116,"―")</f>
        <v>2.7327204541230995E-4</v>
      </c>
      <c r="F133" s="25">
        <f t="shared" si="12"/>
        <v>-507.07999999999993</v>
      </c>
      <c r="G133" s="26">
        <f t="shared" si="13"/>
        <v>-0.15162061954311679</v>
      </c>
      <c r="H133" s="23">
        <v>214014.86</v>
      </c>
      <c r="I133" s="24">
        <f>IFERROR(H133/H116,"―")</f>
        <v>2.0466799893413622E-2</v>
      </c>
      <c r="J133" s="27">
        <f t="shared" si="14"/>
        <v>-211177.53999999998</v>
      </c>
      <c r="K133" s="26">
        <f t="shared" si="15"/>
        <v>-0.98674241592382883</v>
      </c>
    </row>
    <row r="134" spans="1:11" hidden="1" outlineLevel="5" x14ac:dyDescent="0.2">
      <c r="A134" s="28" t="s">
        <v>124</v>
      </c>
      <c r="B134" s="23">
        <v>14489.98</v>
      </c>
      <c r="C134" s="24">
        <f>IFERROR(B134/B116,"―")</f>
        <v>1.3959120563632186E-3</v>
      </c>
      <c r="D134" s="23">
        <v>17079.599999999999</v>
      </c>
      <c r="E134" s="24">
        <f>IFERROR(D134/D116,"―")</f>
        <v>1.3955798429685711E-3</v>
      </c>
      <c r="F134" s="25">
        <f t="shared" si="12"/>
        <v>-2589.619999999999</v>
      </c>
      <c r="G134" s="26">
        <f t="shared" si="13"/>
        <v>-0.15162064685355625</v>
      </c>
      <c r="H134" s="23">
        <v>18755.400000000001</v>
      </c>
      <c r="I134" s="24">
        <f>IFERROR(H134/H116,"―")</f>
        <v>1.7936278757509172E-3</v>
      </c>
      <c r="J134" s="27">
        <f t="shared" si="14"/>
        <v>-4265.4200000000019</v>
      </c>
      <c r="K134" s="26">
        <f t="shared" si="15"/>
        <v>-0.22742356867888722</v>
      </c>
    </row>
    <row r="135" spans="1:11" hidden="1" outlineLevel="5" x14ac:dyDescent="0.2">
      <c r="A135" s="28" t="s">
        <v>125</v>
      </c>
      <c r="B135" s="23">
        <v>389489</v>
      </c>
      <c r="C135" s="24">
        <f>IFERROR(B135/B116,"―")</f>
        <v>3.7521955925463923E-2</v>
      </c>
      <c r="D135" s="23">
        <v>459097.82</v>
      </c>
      <c r="E135" s="24">
        <f>IFERROR(D135/D116,"―")</f>
        <v>3.7513036812502246E-2</v>
      </c>
      <c r="F135" s="25">
        <f t="shared" si="12"/>
        <v>-69608.820000000007</v>
      </c>
      <c r="G135" s="26">
        <f t="shared" si="13"/>
        <v>-0.15162088985741651</v>
      </c>
      <c r="H135" s="23">
        <v>437979.66</v>
      </c>
      <c r="I135" s="24">
        <f>IFERROR(H135/H116,"―")</f>
        <v>4.1885138530125127E-2</v>
      </c>
      <c r="J135" s="27">
        <f t="shared" si="14"/>
        <v>-48490.659999999974</v>
      </c>
      <c r="K135" s="26">
        <f t="shared" si="15"/>
        <v>-0.11071441080163402</v>
      </c>
    </row>
    <row r="136" spans="1:11" hidden="1" outlineLevel="5" x14ac:dyDescent="0.2">
      <c r="A136" s="28" t="s">
        <v>126</v>
      </c>
      <c r="B136" s="23">
        <v>39804.519999999997</v>
      </c>
      <c r="C136" s="24">
        <f>IFERROR(B136/B116,"―")</f>
        <v>3.8346229163705443E-3</v>
      </c>
      <c r="D136" s="23">
        <v>46918.36</v>
      </c>
      <c r="E136" s="24">
        <f>IFERROR(D136/D116,"―")</f>
        <v>3.8337149278169797E-3</v>
      </c>
      <c r="F136" s="25">
        <f t="shared" si="12"/>
        <v>-7113.8400000000038</v>
      </c>
      <c r="G136" s="26">
        <f t="shared" si="13"/>
        <v>-0.15162166793553744</v>
      </c>
      <c r="H136" s="23">
        <v>35170.480000000003</v>
      </c>
      <c r="I136" s="24">
        <f>IFERROR(H136/H116,"―")</f>
        <v>3.3634448389018691E-3</v>
      </c>
      <c r="J136" s="27">
        <f t="shared" si="14"/>
        <v>4634.0399999999936</v>
      </c>
      <c r="K136" s="26">
        <f t="shared" si="15"/>
        <v>0.13175936182844228</v>
      </c>
    </row>
    <row r="137" spans="1:11" outlineLevel="1" collapsed="1" x14ac:dyDescent="0.2">
      <c r="A137" s="15" t="s">
        <v>127</v>
      </c>
      <c r="B137" s="16">
        <f>SUM(B138:B143)</f>
        <v>-99847.51999999999</v>
      </c>
      <c r="C137" s="17">
        <f>IFERROR(B137/B116,"―")</f>
        <v>-9.6189475048252381E-3</v>
      </c>
      <c r="D137" s="16">
        <f>SUM(D138:D143)</f>
        <v>-99847.51999999999</v>
      </c>
      <c r="E137" s="17">
        <f>IFERROR(D137/D116,"―")</f>
        <v>-8.1585743391180861E-3</v>
      </c>
      <c r="F137" s="18">
        <f t="shared" si="12"/>
        <v>0</v>
      </c>
      <c r="G137" s="19">
        <f t="shared" si="13"/>
        <v>0</v>
      </c>
      <c r="H137" s="16">
        <f>SUM(H138:H143)</f>
        <v>-86948.03</v>
      </c>
      <c r="I137" s="17">
        <f>IFERROR(H137/H116,"―")</f>
        <v>-8.3150671459753991E-3</v>
      </c>
      <c r="J137" s="20">
        <f t="shared" si="14"/>
        <v>-12899.489999999991</v>
      </c>
      <c r="K137" s="19">
        <f t="shared" si="15"/>
        <v>-0.14835862296132518</v>
      </c>
    </row>
    <row r="138" spans="1:11" hidden="1" outlineLevel="5" x14ac:dyDescent="0.2">
      <c r="A138" s="28" t="s">
        <v>128</v>
      </c>
      <c r="B138" s="23">
        <v>-27331.59</v>
      </c>
      <c r="C138" s="24">
        <f>IFERROR(B138/B116,"―")</f>
        <v>-2.633026132581024E-3</v>
      </c>
      <c r="D138" s="23">
        <v>-27331.59</v>
      </c>
      <c r="E138" s="24">
        <f>IFERROR(D138/D116,"―")</f>
        <v>-2.2332733834680772E-3</v>
      </c>
      <c r="F138" s="25">
        <f t="shared" si="12"/>
        <v>0</v>
      </c>
      <c r="G138" s="26">
        <f t="shared" si="13"/>
        <v>0</v>
      </c>
      <c r="H138" s="23">
        <v>-14139.47</v>
      </c>
      <c r="I138" s="24">
        <f>IFERROR(H138/H116,"―")</f>
        <v>-1.3521944368205326E-3</v>
      </c>
      <c r="J138" s="27">
        <f t="shared" si="14"/>
        <v>-13192.12</v>
      </c>
      <c r="K138" s="26">
        <f t="shared" si="15"/>
        <v>-0.93299961031071188</v>
      </c>
    </row>
    <row r="139" spans="1:11" hidden="1" outlineLevel="5" x14ac:dyDescent="0.2">
      <c r="A139" s="28" t="s">
        <v>129</v>
      </c>
      <c r="B139" s="23">
        <v>0</v>
      </c>
      <c r="C139" s="24">
        <f>IFERROR(B139/B116,"―")</f>
        <v>0</v>
      </c>
      <c r="D139" s="23">
        <v>0</v>
      </c>
      <c r="E139" s="24">
        <f>IFERROR(D139/D116,"―")</f>
        <v>0</v>
      </c>
      <c r="F139" s="25">
        <f t="shared" si="12"/>
        <v>0</v>
      </c>
      <c r="G139" s="26" t="str">
        <f t="shared" si="13"/>
        <v>―</v>
      </c>
      <c r="H139" s="23">
        <v>-1581.13</v>
      </c>
      <c r="I139" s="24">
        <f>IFERROR(H139/H116,"―")</f>
        <v>-1.5120759051718692E-4</v>
      </c>
      <c r="J139" s="27">
        <f t="shared" si="14"/>
        <v>1581.13</v>
      </c>
      <c r="K139" s="26">
        <f t="shared" si="15"/>
        <v>1</v>
      </c>
    </row>
    <row r="140" spans="1:11" hidden="1" outlineLevel="5" x14ac:dyDescent="0.2">
      <c r="A140" s="28" t="s">
        <v>130</v>
      </c>
      <c r="B140" s="23">
        <v>-48520.27</v>
      </c>
      <c r="C140" s="24">
        <f>IFERROR(B140/B116,"―")</f>
        <v>-4.6742666222450678E-3</v>
      </c>
      <c r="D140" s="23">
        <v>-48520.27</v>
      </c>
      <c r="E140" s="24">
        <f>IFERROR(D140/D116,"―")</f>
        <v>-3.9646075310541618E-3</v>
      </c>
      <c r="F140" s="25">
        <f t="shared" si="12"/>
        <v>0</v>
      </c>
      <c r="G140" s="26">
        <f t="shared" si="13"/>
        <v>0</v>
      </c>
      <c r="H140" s="23">
        <v>-22950.49</v>
      </c>
      <c r="I140" s="24">
        <f>IFERROR(H140/H116,"―")</f>
        <v>-2.194815286591737E-3</v>
      </c>
      <c r="J140" s="27">
        <f t="shared" si="14"/>
        <v>-25569.779999999995</v>
      </c>
      <c r="K140" s="26">
        <f t="shared" si="15"/>
        <v>-1.1141278465078521</v>
      </c>
    </row>
    <row r="141" spans="1:11" hidden="1" outlineLevel="5" x14ac:dyDescent="0.2">
      <c r="A141" s="28" t="s">
        <v>131</v>
      </c>
      <c r="B141" s="23">
        <v>0</v>
      </c>
      <c r="C141" s="24">
        <f>IFERROR(B141/B116,"―")</f>
        <v>0</v>
      </c>
      <c r="D141" s="23">
        <v>0</v>
      </c>
      <c r="E141" s="24">
        <f>IFERROR(D141/D116,"―")</f>
        <v>0</v>
      </c>
      <c r="F141" s="25">
        <f t="shared" si="12"/>
        <v>0</v>
      </c>
      <c r="G141" s="26" t="str">
        <f t="shared" si="13"/>
        <v>―</v>
      </c>
      <c r="H141" s="23">
        <v>-12000</v>
      </c>
      <c r="I141" s="24">
        <f>IFERROR(H141/H116,"―")</f>
        <v>-1.147591334176344E-3</v>
      </c>
      <c r="J141" s="27">
        <f t="shared" si="14"/>
        <v>12000</v>
      </c>
      <c r="K141" s="26">
        <f t="shared" si="15"/>
        <v>1</v>
      </c>
    </row>
    <row r="142" spans="1:11" hidden="1" outlineLevel="5" x14ac:dyDescent="0.2">
      <c r="A142" s="28" t="s">
        <v>132</v>
      </c>
      <c r="B142" s="23">
        <v>-11395.48</v>
      </c>
      <c r="C142" s="24">
        <f>IFERROR(B142/B116,"―")</f>
        <v>-1.0977991632870391E-3</v>
      </c>
      <c r="D142" s="23">
        <v>-11395.48</v>
      </c>
      <c r="E142" s="24">
        <f>IFERROR(D142/D116,"―")</f>
        <v>-9.3112849182366635E-4</v>
      </c>
      <c r="F142" s="25">
        <f t="shared" si="12"/>
        <v>0</v>
      </c>
      <c r="G142" s="26">
        <f t="shared" si="13"/>
        <v>0</v>
      </c>
      <c r="H142" s="23">
        <v>-6691.99</v>
      </c>
      <c r="I142" s="24">
        <f>IFERROR(H142/H116,"―")</f>
        <v>-6.3997247769956268E-4</v>
      </c>
      <c r="J142" s="27">
        <f t="shared" si="14"/>
        <v>-4703.49</v>
      </c>
      <c r="K142" s="26">
        <f t="shared" si="15"/>
        <v>-0.70285371018187415</v>
      </c>
    </row>
    <row r="143" spans="1:11" hidden="1" outlineLevel="5" x14ac:dyDescent="0.2">
      <c r="A143" s="28" t="s">
        <v>133</v>
      </c>
      <c r="B143" s="23">
        <v>-12600.18</v>
      </c>
      <c r="C143" s="24">
        <f>IFERROR(B143/B116,"―")</f>
        <v>-1.2138555867121073E-3</v>
      </c>
      <c r="D143" s="23">
        <v>-12600.18</v>
      </c>
      <c r="E143" s="24">
        <f>IFERROR(D143/D116,"―")</f>
        <v>-1.0295649327721804E-3</v>
      </c>
      <c r="F143" s="25">
        <f t="shared" si="12"/>
        <v>0</v>
      </c>
      <c r="G143" s="26">
        <f t="shared" si="13"/>
        <v>0</v>
      </c>
      <c r="H143" s="23">
        <v>-29584.95</v>
      </c>
      <c r="I143" s="24">
        <f>IFERROR(H143/H116,"―")</f>
        <v>-2.8292860201700361E-3</v>
      </c>
      <c r="J143" s="27">
        <f t="shared" si="14"/>
        <v>16984.77</v>
      </c>
      <c r="K143" s="26">
        <f t="shared" si="15"/>
        <v>0.57410169697768632</v>
      </c>
    </row>
    <row r="144" spans="1:11" outlineLevel="1" x14ac:dyDescent="0.2">
      <c r="A144" s="15" t="s">
        <v>134</v>
      </c>
      <c r="B144" s="16">
        <v>0</v>
      </c>
      <c r="C144" s="17">
        <f>IFERROR(B144/B116,"―")</f>
        <v>0</v>
      </c>
      <c r="D144" s="16">
        <v>0</v>
      </c>
      <c r="E144" s="17">
        <f>IFERROR(D144/D116,"―")</f>
        <v>0</v>
      </c>
      <c r="F144" s="18">
        <f t="shared" si="12"/>
        <v>0</v>
      </c>
      <c r="G144" s="19" t="str">
        <f t="shared" si="13"/>
        <v>―</v>
      </c>
      <c r="H144" s="16">
        <v>0</v>
      </c>
      <c r="I144" s="17">
        <f>IFERROR(H144/H116,"―")</f>
        <v>0</v>
      </c>
      <c r="J144" s="20">
        <f t="shared" si="14"/>
        <v>0</v>
      </c>
      <c r="K144" s="19" t="str">
        <f t="shared" si="15"/>
        <v>―</v>
      </c>
    </row>
    <row r="145" spans="1:11" outlineLevel="1" collapsed="1" x14ac:dyDescent="0.2">
      <c r="A145" s="15" t="s">
        <v>135</v>
      </c>
      <c r="B145" s="16">
        <f>IFERROR(B146 + B147 + B148 + B149 + B150 + B151 + B152 + B153 + B154 + B155 + B156,"―")</f>
        <v>0</v>
      </c>
      <c r="C145" s="17">
        <f>IFERROR(B145/B116,"―")</f>
        <v>0</v>
      </c>
      <c r="D145" s="16">
        <f>IFERROR(D146 + D147 + D148 + D149 + D150 + D151 + D152 + D153 + D154 + D155 + D156,"―")</f>
        <v>0</v>
      </c>
      <c r="E145" s="17">
        <f>IFERROR(D145/D116,"―")</f>
        <v>0</v>
      </c>
      <c r="F145" s="18">
        <f t="shared" si="12"/>
        <v>0</v>
      </c>
      <c r="G145" s="19" t="str">
        <f t="shared" si="13"/>
        <v>―</v>
      </c>
      <c r="H145" s="16">
        <f>IFERROR(H146 + H147 + H148 + H149 + H150 + H151 + H152 + H153 + H154 + H155 + H156,"―")</f>
        <v>0</v>
      </c>
      <c r="I145" s="17">
        <f>IFERROR(H145/H116,"―")</f>
        <v>0</v>
      </c>
      <c r="J145" s="20">
        <f t="shared" si="14"/>
        <v>0</v>
      </c>
      <c r="K145" s="19" t="str">
        <f t="shared" si="15"/>
        <v>―</v>
      </c>
    </row>
    <row r="146" spans="1:11" hidden="1" outlineLevel="2" x14ac:dyDescent="0.2">
      <c r="A146" s="21" t="s">
        <v>136</v>
      </c>
      <c r="B146" s="16">
        <v>0</v>
      </c>
      <c r="C146" s="17">
        <f>IFERROR(B146/B116,"―")</f>
        <v>0</v>
      </c>
      <c r="D146" s="16">
        <v>0</v>
      </c>
      <c r="E146" s="17">
        <f>IFERROR(D146/D116,"―")</f>
        <v>0</v>
      </c>
      <c r="F146" s="18">
        <f t="shared" si="12"/>
        <v>0</v>
      </c>
      <c r="G146" s="19" t="str">
        <f t="shared" si="13"/>
        <v>―</v>
      </c>
      <c r="H146" s="16">
        <v>0</v>
      </c>
      <c r="I146" s="17">
        <f>IFERROR(H146/H116,"―")</f>
        <v>0</v>
      </c>
      <c r="J146" s="20">
        <f t="shared" si="14"/>
        <v>0</v>
      </c>
      <c r="K146" s="19" t="str">
        <f t="shared" si="15"/>
        <v>―</v>
      </c>
    </row>
    <row r="147" spans="1:11" hidden="1" outlineLevel="2" x14ac:dyDescent="0.2">
      <c r="A147" s="21" t="s">
        <v>137</v>
      </c>
      <c r="B147" s="16">
        <v>0</v>
      </c>
      <c r="C147" s="17">
        <f>IFERROR(B147/B116,"―")</f>
        <v>0</v>
      </c>
      <c r="D147" s="16">
        <v>0</v>
      </c>
      <c r="E147" s="17">
        <f>IFERROR(D147/D116,"―")</f>
        <v>0</v>
      </c>
      <c r="F147" s="18">
        <f t="shared" si="12"/>
        <v>0</v>
      </c>
      <c r="G147" s="19" t="str">
        <f t="shared" si="13"/>
        <v>―</v>
      </c>
      <c r="H147" s="16">
        <v>0</v>
      </c>
      <c r="I147" s="17">
        <f>IFERROR(H147/H116,"―")</f>
        <v>0</v>
      </c>
      <c r="J147" s="20">
        <f t="shared" si="14"/>
        <v>0</v>
      </c>
      <c r="K147" s="19" t="str">
        <f t="shared" si="15"/>
        <v>―</v>
      </c>
    </row>
    <row r="148" spans="1:11" hidden="1" outlineLevel="2" x14ac:dyDescent="0.2">
      <c r="A148" s="21" t="s">
        <v>138</v>
      </c>
      <c r="B148" s="16">
        <v>0</v>
      </c>
      <c r="C148" s="17">
        <f>IFERROR(B148/B116,"―")</f>
        <v>0</v>
      </c>
      <c r="D148" s="16">
        <v>0</v>
      </c>
      <c r="E148" s="17">
        <f>IFERROR(D148/D116,"―")</f>
        <v>0</v>
      </c>
      <c r="F148" s="18">
        <f t="shared" si="12"/>
        <v>0</v>
      </c>
      <c r="G148" s="19" t="str">
        <f t="shared" si="13"/>
        <v>―</v>
      </c>
      <c r="H148" s="16">
        <v>0</v>
      </c>
      <c r="I148" s="17">
        <f>IFERROR(H148/H116,"―")</f>
        <v>0</v>
      </c>
      <c r="J148" s="20">
        <f t="shared" si="14"/>
        <v>0</v>
      </c>
      <c r="K148" s="19" t="str">
        <f t="shared" si="15"/>
        <v>―</v>
      </c>
    </row>
    <row r="149" spans="1:11" hidden="1" outlineLevel="2" x14ac:dyDescent="0.2">
      <c r="A149" s="21" t="s">
        <v>139</v>
      </c>
      <c r="B149" s="16">
        <v>0</v>
      </c>
      <c r="C149" s="17">
        <f>IFERROR(B149/B116,"―")</f>
        <v>0</v>
      </c>
      <c r="D149" s="16">
        <v>0</v>
      </c>
      <c r="E149" s="17">
        <f>IFERROR(D149/D116,"―")</f>
        <v>0</v>
      </c>
      <c r="F149" s="18">
        <f t="shared" si="12"/>
        <v>0</v>
      </c>
      <c r="G149" s="19" t="str">
        <f t="shared" si="13"/>
        <v>―</v>
      </c>
      <c r="H149" s="16">
        <v>0</v>
      </c>
      <c r="I149" s="17">
        <f>IFERROR(H149/H116,"―")</f>
        <v>0</v>
      </c>
      <c r="J149" s="20">
        <f t="shared" si="14"/>
        <v>0</v>
      </c>
      <c r="K149" s="19" t="str">
        <f t="shared" si="15"/>
        <v>―</v>
      </c>
    </row>
    <row r="150" spans="1:11" hidden="1" outlineLevel="2" x14ac:dyDescent="0.2">
      <c r="A150" s="21" t="s">
        <v>140</v>
      </c>
      <c r="B150" s="16">
        <v>0</v>
      </c>
      <c r="C150" s="17">
        <f>IFERROR(B150/B116,"―")</f>
        <v>0</v>
      </c>
      <c r="D150" s="16">
        <v>0</v>
      </c>
      <c r="E150" s="17">
        <f>IFERROR(D150/D116,"―")</f>
        <v>0</v>
      </c>
      <c r="F150" s="18">
        <f t="shared" si="12"/>
        <v>0</v>
      </c>
      <c r="G150" s="19" t="str">
        <f t="shared" si="13"/>
        <v>―</v>
      </c>
      <c r="H150" s="16">
        <v>0</v>
      </c>
      <c r="I150" s="17">
        <f>IFERROR(H150/H116,"―")</f>
        <v>0</v>
      </c>
      <c r="J150" s="20">
        <f t="shared" si="14"/>
        <v>0</v>
      </c>
      <c r="K150" s="19" t="str">
        <f t="shared" si="15"/>
        <v>―</v>
      </c>
    </row>
    <row r="151" spans="1:11" hidden="1" outlineLevel="2" x14ac:dyDescent="0.2">
      <c r="A151" s="21" t="s">
        <v>141</v>
      </c>
      <c r="B151" s="16">
        <v>0</v>
      </c>
      <c r="C151" s="17">
        <f>IFERROR(B151/B116,"―")</f>
        <v>0</v>
      </c>
      <c r="D151" s="16">
        <v>0</v>
      </c>
      <c r="E151" s="17">
        <f>IFERROR(D151/D116,"―")</f>
        <v>0</v>
      </c>
      <c r="F151" s="18">
        <f t="shared" si="12"/>
        <v>0</v>
      </c>
      <c r="G151" s="19" t="str">
        <f t="shared" si="13"/>
        <v>―</v>
      </c>
      <c r="H151" s="16">
        <v>0</v>
      </c>
      <c r="I151" s="17">
        <f>IFERROR(H151/H116,"―")</f>
        <v>0</v>
      </c>
      <c r="J151" s="20">
        <f t="shared" si="14"/>
        <v>0</v>
      </c>
      <c r="K151" s="19" t="str">
        <f t="shared" si="15"/>
        <v>―</v>
      </c>
    </row>
    <row r="152" spans="1:11" hidden="1" outlineLevel="2" x14ac:dyDescent="0.2">
      <c r="A152" s="21" t="s">
        <v>142</v>
      </c>
      <c r="B152" s="16">
        <v>0</v>
      </c>
      <c r="C152" s="17">
        <f>IFERROR(B152/B116,"―")</f>
        <v>0</v>
      </c>
      <c r="D152" s="16">
        <v>0</v>
      </c>
      <c r="E152" s="17">
        <f>IFERROR(D152/D116,"―")</f>
        <v>0</v>
      </c>
      <c r="F152" s="18">
        <f t="shared" si="12"/>
        <v>0</v>
      </c>
      <c r="G152" s="19" t="str">
        <f t="shared" si="13"/>
        <v>―</v>
      </c>
      <c r="H152" s="16">
        <v>0</v>
      </c>
      <c r="I152" s="17">
        <f>IFERROR(H152/H116,"―")</f>
        <v>0</v>
      </c>
      <c r="J152" s="20">
        <f t="shared" si="14"/>
        <v>0</v>
      </c>
      <c r="K152" s="19" t="str">
        <f t="shared" si="15"/>
        <v>―</v>
      </c>
    </row>
    <row r="153" spans="1:11" hidden="1" outlineLevel="2" x14ac:dyDescent="0.2">
      <c r="A153" s="21" t="s">
        <v>143</v>
      </c>
      <c r="B153" s="16">
        <v>0</v>
      </c>
      <c r="C153" s="17">
        <f>IFERROR(B153/B116,"―")</f>
        <v>0</v>
      </c>
      <c r="D153" s="16">
        <v>0</v>
      </c>
      <c r="E153" s="17">
        <f>IFERROR(D153/D116,"―")</f>
        <v>0</v>
      </c>
      <c r="F153" s="18">
        <f t="shared" si="12"/>
        <v>0</v>
      </c>
      <c r="G153" s="19" t="str">
        <f t="shared" si="13"/>
        <v>―</v>
      </c>
      <c r="H153" s="16">
        <v>0</v>
      </c>
      <c r="I153" s="17">
        <f>IFERROR(H153/H116,"―")</f>
        <v>0</v>
      </c>
      <c r="J153" s="20">
        <f t="shared" si="14"/>
        <v>0</v>
      </c>
      <c r="K153" s="19" t="str">
        <f t="shared" si="15"/>
        <v>―</v>
      </c>
    </row>
    <row r="154" spans="1:11" hidden="1" outlineLevel="2" x14ac:dyDescent="0.2">
      <c r="A154" s="21" t="s">
        <v>144</v>
      </c>
      <c r="B154" s="16">
        <v>0</v>
      </c>
      <c r="C154" s="17">
        <f>IFERROR(B154/B116,"―")</f>
        <v>0</v>
      </c>
      <c r="D154" s="16">
        <v>0</v>
      </c>
      <c r="E154" s="17">
        <f>IFERROR(D154/D116,"―")</f>
        <v>0</v>
      </c>
      <c r="F154" s="18">
        <f t="shared" si="12"/>
        <v>0</v>
      </c>
      <c r="G154" s="19" t="str">
        <f t="shared" si="13"/>
        <v>―</v>
      </c>
      <c r="H154" s="16">
        <v>0</v>
      </c>
      <c r="I154" s="17">
        <f>IFERROR(H154/H116,"―")</f>
        <v>0</v>
      </c>
      <c r="J154" s="20">
        <f t="shared" si="14"/>
        <v>0</v>
      </c>
      <c r="K154" s="19" t="str">
        <f t="shared" si="15"/>
        <v>―</v>
      </c>
    </row>
    <row r="155" spans="1:11" hidden="1" outlineLevel="2" x14ac:dyDescent="0.2">
      <c r="A155" s="21" t="s">
        <v>145</v>
      </c>
      <c r="B155" s="16">
        <v>0</v>
      </c>
      <c r="C155" s="17">
        <f>IFERROR(B155/B116,"―")</f>
        <v>0</v>
      </c>
      <c r="D155" s="16">
        <v>0</v>
      </c>
      <c r="E155" s="17">
        <f>IFERROR(D155/D116,"―")</f>
        <v>0</v>
      </c>
      <c r="F155" s="18">
        <f t="shared" si="12"/>
        <v>0</v>
      </c>
      <c r="G155" s="19" t="str">
        <f t="shared" si="13"/>
        <v>―</v>
      </c>
      <c r="H155" s="16">
        <v>0</v>
      </c>
      <c r="I155" s="17">
        <f>IFERROR(H155/H116,"―")</f>
        <v>0</v>
      </c>
      <c r="J155" s="20">
        <f t="shared" si="14"/>
        <v>0</v>
      </c>
      <c r="K155" s="19" t="str">
        <f t="shared" si="15"/>
        <v>―</v>
      </c>
    </row>
    <row r="156" spans="1:11" hidden="1" outlineLevel="2" x14ac:dyDescent="0.2">
      <c r="A156" s="21" t="s">
        <v>146</v>
      </c>
      <c r="B156" s="16">
        <v>0</v>
      </c>
      <c r="C156" s="17">
        <f>IFERROR(B156/B116,"―")</f>
        <v>0</v>
      </c>
      <c r="D156" s="16">
        <v>0</v>
      </c>
      <c r="E156" s="17">
        <f>IFERROR(D156/D116,"―")</f>
        <v>0</v>
      </c>
      <c r="F156" s="18">
        <f t="shared" si="12"/>
        <v>0</v>
      </c>
      <c r="G156" s="19" t="str">
        <f t="shared" si="13"/>
        <v>―</v>
      </c>
      <c r="H156" s="16">
        <v>0</v>
      </c>
      <c r="I156" s="17">
        <f>IFERROR(H156/H116,"―")</f>
        <v>0</v>
      </c>
      <c r="J156" s="20">
        <f t="shared" si="14"/>
        <v>0</v>
      </c>
      <c r="K156" s="19" t="str">
        <f t="shared" si="15"/>
        <v>―</v>
      </c>
    </row>
    <row r="157" spans="1:11" hidden="1" outlineLevel="2" x14ac:dyDescent="0.2">
      <c r="A157" s="29" t="s">
        <v>69</v>
      </c>
      <c r="B157" s="30">
        <v>0</v>
      </c>
      <c r="C157" s="31">
        <f>IFERROR(B157/B116,"―")</f>
        <v>0</v>
      </c>
      <c r="D157" s="30">
        <v>0</v>
      </c>
      <c r="E157" s="31">
        <f>IFERROR(D157/D116,"―")</f>
        <v>0</v>
      </c>
      <c r="F157" s="32">
        <f t="shared" si="12"/>
        <v>0</v>
      </c>
      <c r="G157" s="33" t="str">
        <f t="shared" si="13"/>
        <v>―</v>
      </c>
      <c r="H157" s="30">
        <v>0</v>
      </c>
      <c r="I157" s="31">
        <f>IFERROR(H157/H116,"―")</f>
        <v>0</v>
      </c>
      <c r="J157" s="34">
        <f t="shared" si="14"/>
        <v>0</v>
      </c>
      <c r="K157" s="33" t="str">
        <f t="shared" si="15"/>
        <v>―</v>
      </c>
    </row>
    <row r="158" spans="1:11" hidden="1" outlineLevel="2" x14ac:dyDescent="0.2">
      <c r="A158" s="29" t="s">
        <v>70</v>
      </c>
      <c r="B158" s="30">
        <v>0</v>
      </c>
      <c r="C158" s="31">
        <f>IFERROR(B158/B116,"―")</f>
        <v>0</v>
      </c>
      <c r="D158" s="30">
        <v>0</v>
      </c>
      <c r="E158" s="31">
        <f>IFERROR(D158/D116,"―")</f>
        <v>0</v>
      </c>
      <c r="F158" s="32">
        <f t="shared" si="12"/>
        <v>0</v>
      </c>
      <c r="G158" s="33" t="str">
        <f t="shared" si="13"/>
        <v>―</v>
      </c>
      <c r="H158" s="30">
        <v>0</v>
      </c>
      <c r="I158" s="31">
        <f>IFERROR(H158/H116,"―")</f>
        <v>0</v>
      </c>
      <c r="J158" s="34">
        <f t="shared" si="14"/>
        <v>0</v>
      </c>
      <c r="K158" s="33" t="str">
        <f t="shared" si="15"/>
        <v>―</v>
      </c>
    </row>
    <row r="159" spans="1:11" outlineLevel="1" x14ac:dyDescent="0.2">
      <c r="A159" s="15" t="s">
        <v>147</v>
      </c>
      <c r="B159" s="16">
        <v>0</v>
      </c>
      <c r="C159" s="17">
        <f>IFERROR(B159/B116,"―")</f>
        <v>0</v>
      </c>
      <c r="D159" s="16">
        <v>0</v>
      </c>
      <c r="E159" s="17">
        <f>IFERROR(D159/D116,"―")</f>
        <v>0</v>
      </c>
      <c r="F159" s="18">
        <f t="shared" si="12"/>
        <v>0</v>
      </c>
      <c r="G159" s="19" t="str">
        <f t="shared" si="13"/>
        <v>―</v>
      </c>
      <c r="H159" s="16">
        <v>0</v>
      </c>
      <c r="I159" s="17">
        <f>IFERROR(H159/H116,"―")</f>
        <v>0</v>
      </c>
      <c r="J159" s="20">
        <f t="shared" si="14"/>
        <v>0</v>
      </c>
      <c r="K159" s="19" t="str">
        <f t="shared" si="15"/>
        <v>―</v>
      </c>
    </row>
    <row r="160" spans="1:11" outlineLevel="1" x14ac:dyDescent="0.2">
      <c r="A160" s="15" t="s">
        <v>148</v>
      </c>
      <c r="B160" s="16">
        <v>0</v>
      </c>
      <c r="C160" s="17">
        <f>IFERROR(B160/B116,"―")</f>
        <v>0</v>
      </c>
      <c r="D160" s="16">
        <v>0</v>
      </c>
      <c r="E160" s="17">
        <f>IFERROR(D160/D116,"―")</f>
        <v>0</v>
      </c>
      <c r="F160" s="18">
        <f t="shared" si="12"/>
        <v>0</v>
      </c>
      <c r="G160" s="19" t="str">
        <f t="shared" si="13"/>
        <v>―</v>
      </c>
      <c r="H160" s="16">
        <v>0</v>
      </c>
      <c r="I160" s="17">
        <f>IFERROR(H160/H116,"―")</f>
        <v>0</v>
      </c>
      <c r="J160" s="20">
        <f t="shared" si="14"/>
        <v>0</v>
      </c>
      <c r="K160" s="19" t="str">
        <f t="shared" si="15"/>
        <v>―</v>
      </c>
    </row>
    <row r="161" spans="1:11" outlineLevel="1" x14ac:dyDescent="0.2">
      <c r="A161" s="15" t="s">
        <v>149</v>
      </c>
      <c r="B161" s="16">
        <v>0</v>
      </c>
      <c r="C161" s="17">
        <f>IFERROR(B161/B116,"―")</f>
        <v>0</v>
      </c>
      <c r="D161" s="16">
        <v>0</v>
      </c>
      <c r="E161" s="17">
        <f>IFERROR(D161/D116,"―")</f>
        <v>0</v>
      </c>
      <c r="F161" s="18">
        <f t="shared" si="12"/>
        <v>0</v>
      </c>
      <c r="G161" s="19" t="str">
        <f t="shared" si="13"/>
        <v>―</v>
      </c>
      <c r="H161" s="16">
        <v>0</v>
      </c>
      <c r="I161" s="17">
        <f>IFERROR(H161/H116,"―")</f>
        <v>0</v>
      </c>
      <c r="J161" s="20">
        <f t="shared" si="14"/>
        <v>0</v>
      </c>
      <c r="K161" s="19" t="str">
        <f t="shared" si="15"/>
        <v>―</v>
      </c>
    </row>
    <row r="162" spans="1:11" outlineLevel="1" collapsed="1" x14ac:dyDescent="0.2">
      <c r="A162" s="15" t="s">
        <v>150</v>
      </c>
      <c r="B162" s="16">
        <f>B163</f>
        <v>0</v>
      </c>
      <c r="C162" s="17">
        <f>IFERROR(B162/B116,"―")</f>
        <v>0</v>
      </c>
      <c r="D162" s="16">
        <f>D163</f>
        <v>0</v>
      </c>
      <c r="E162" s="17">
        <f>IFERROR(D162/D116,"―")</f>
        <v>0</v>
      </c>
      <c r="F162" s="18">
        <f t="shared" si="12"/>
        <v>0</v>
      </c>
      <c r="G162" s="19" t="str">
        <f t="shared" si="13"/>
        <v>―</v>
      </c>
      <c r="H162" s="16">
        <f>H163</f>
        <v>-37500</v>
      </c>
      <c r="I162" s="17">
        <f>IFERROR(H162/H116,"―")</f>
        <v>-3.5862229193010754E-3</v>
      </c>
      <c r="J162" s="20">
        <f t="shared" si="14"/>
        <v>37500</v>
      </c>
      <c r="K162" s="19">
        <f t="shared" si="15"/>
        <v>1</v>
      </c>
    </row>
    <row r="163" spans="1:11" hidden="1" outlineLevel="5" x14ac:dyDescent="0.2">
      <c r="A163" s="28" t="s">
        <v>151</v>
      </c>
      <c r="B163" s="23">
        <v>0</v>
      </c>
      <c r="C163" s="24">
        <f>IFERROR(B163/B116,"―")</f>
        <v>0</v>
      </c>
      <c r="D163" s="23">
        <v>0</v>
      </c>
      <c r="E163" s="24">
        <f>IFERROR(D163/D116,"―")</f>
        <v>0</v>
      </c>
      <c r="F163" s="25">
        <f t="shared" si="12"/>
        <v>0</v>
      </c>
      <c r="G163" s="26" t="str">
        <f t="shared" si="13"/>
        <v>―</v>
      </c>
      <c r="H163" s="23">
        <v>-37500</v>
      </c>
      <c r="I163" s="24">
        <f>IFERROR(H163/H116,"―")</f>
        <v>-3.5862229193010754E-3</v>
      </c>
      <c r="J163" s="27">
        <f t="shared" si="14"/>
        <v>37500</v>
      </c>
      <c r="K163" s="26">
        <f t="shared" si="15"/>
        <v>1</v>
      </c>
    </row>
    <row r="164" spans="1:11" outlineLevel="1" x14ac:dyDescent="0.2">
      <c r="A164" s="15" t="s">
        <v>152</v>
      </c>
      <c r="B164" s="16">
        <v>0</v>
      </c>
      <c r="C164" s="17">
        <f>IFERROR(B164/B116,"―")</f>
        <v>0</v>
      </c>
      <c r="D164" s="16">
        <v>0</v>
      </c>
      <c r="E164" s="17">
        <f>IFERROR(D164/D116,"―")</f>
        <v>0</v>
      </c>
      <c r="F164" s="18">
        <f t="shared" si="12"/>
        <v>0</v>
      </c>
      <c r="G164" s="19" t="str">
        <f t="shared" si="13"/>
        <v>―</v>
      </c>
      <c r="H164" s="16">
        <v>0</v>
      </c>
      <c r="I164" s="17">
        <f>IFERROR(H164/H116,"―")</f>
        <v>0</v>
      </c>
      <c r="J164" s="20">
        <f t="shared" si="14"/>
        <v>0</v>
      </c>
      <c r="K164" s="19" t="str">
        <f t="shared" si="15"/>
        <v>―</v>
      </c>
    </row>
    <row r="165" spans="1:11" x14ac:dyDescent="0.2">
      <c r="A165" t="s">
        <v>153</v>
      </c>
      <c r="B165" s="10">
        <f>IFERROR(B166 + B167 + B168,"―")</f>
        <v>0</v>
      </c>
      <c r="C165" s="11">
        <f>IFERROR(B165/B116,"―")</f>
        <v>0</v>
      </c>
      <c r="D165" s="10">
        <f>IFERROR(D166 + D167 + D168,"―")</f>
        <v>0</v>
      </c>
      <c r="E165" s="11">
        <f>IFERROR(D165/D116,"―")</f>
        <v>0</v>
      </c>
      <c r="F165" s="12">
        <f t="shared" si="12"/>
        <v>0</v>
      </c>
      <c r="G165" s="13" t="str">
        <f t="shared" si="13"/>
        <v>―</v>
      </c>
      <c r="H165" s="10">
        <f>IFERROR(H166 + H167 + H168,"―")</f>
        <v>0</v>
      </c>
      <c r="I165" s="11">
        <f>IFERROR(H165/H116,"―")</f>
        <v>0</v>
      </c>
      <c r="J165" s="14">
        <f t="shared" si="14"/>
        <v>0</v>
      </c>
      <c r="K165" s="13" t="str">
        <f t="shared" si="15"/>
        <v>―</v>
      </c>
    </row>
    <row r="166" spans="1:11" outlineLevel="1" x14ac:dyDescent="0.2">
      <c r="A166" s="15" t="s">
        <v>154</v>
      </c>
      <c r="B166" s="16">
        <v>0</v>
      </c>
      <c r="C166" s="17">
        <f>IFERROR(B166/B116,"―")</f>
        <v>0</v>
      </c>
      <c r="D166" s="16">
        <v>0</v>
      </c>
      <c r="E166" s="17">
        <f>IFERROR(D166/D116,"―")</f>
        <v>0</v>
      </c>
      <c r="F166" s="18">
        <f t="shared" si="12"/>
        <v>0</v>
      </c>
      <c r="G166" s="19" t="str">
        <f t="shared" si="13"/>
        <v>―</v>
      </c>
      <c r="H166" s="16">
        <v>0</v>
      </c>
      <c r="I166" s="17">
        <f>IFERROR(H166/H116,"―")</f>
        <v>0</v>
      </c>
      <c r="J166" s="20">
        <f t="shared" si="14"/>
        <v>0</v>
      </c>
      <c r="K166" s="19" t="str">
        <f t="shared" si="15"/>
        <v>―</v>
      </c>
    </row>
    <row r="167" spans="1:11" outlineLevel="1" x14ac:dyDescent="0.2">
      <c r="A167" s="15" t="s">
        <v>155</v>
      </c>
      <c r="B167" s="16">
        <v>0</v>
      </c>
      <c r="C167" s="17">
        <f>IFERROR(B167/B116,"―")</f>
        <v>0</v>
      </c>
      <c r="D167" s="16">
        <v>0</v>
      </c>
      <c r="E167" s="17">
        <f>IFERROR(D167/D116,"―")</f>
        <v>0</v>
      </c>
      <c r="F167" s="18">
        <f t="shared" si="12"/>
        <v>0</v>
      </c>
      <c r="G167" s="19" t="str">
        <f t="shared" si="13"/>
        <v>―</v>
      </c>
      <c r="H167" s="16">
        <v>0</v>
      </c>
      <c r="I167" s="17">
        <f>IFERROR(H167/H116,"―")</f>
        <v>0</v>
      </c>
      <c r="J167" s="20">
        <f t="shared" si="14"/>
        <v>0</v>
      </c>
      <c r="K167" s="19" t="str">
        <f t="shared" si="15"/>
        <v>―</v>
      </c>
    </row>
    <row r="168" spans="1:11" outlineLevel="1" x14ac:dyDescent="0.2">
      <c r="A168" s="15" t="s">
        <v>156</v>
      </c>
      <c r="B168" s="16">
        <v>0</v>
      </c>
      <c r="C168" s="17">
        <f>IFERROR(B168/B116,"―")</f>
        <v>0</v>
      </c>
      <c r="D168" s="16">
        <v>0</v>
      </c>
      <c r="E168" s="17">
        <f>IFERROR(D168/D116,"―")</f>
        <v>0</v>
      </c>
      <c r="F168" s="18">
        <f t="shared" si="12"/>
        <v>0</v>
      </c>
      <c r="G168" s="19" t="str">
        <f t="shared" si="13"/>
        <v>―</v>
      </c>
      <c r="H168" s="16">
        <v>0</v>
      </c>
      <c r="I168" s="17">
        <f>IFERROR(H168/H116,"―")</f>
        <v>0</v>
      </c>
      <c r="J168" s="20">
        <f t="shared" si="14"/>
        <v>0</v>
      </c>
      <c r="K168" s="19" t="str">
        <f t="shared" si="15"/>
        <v>―</v>
      </c>
    </row>
    <row r="169" spans="1:11" x14ac:dyDescent="0.2">
      <c r="A169" s="35"/>
      <c r="B169" s="35"/>
      <c r="C169" s="36"/>
      <c r="D169" s="35"/>
      <c r="E169" s="36"/>
      <c r="F169" s="35"/>
      <c r="G169" s="35"/>
      <c r="H169" s="35"/>
      <c r="I169" s="36"/>
      <c r="J169" s="35"/>
      <c r="K169" s="35"/>
    </row>
    <row r="170" spans="1:11" x14ac:dyDescent="0.2">
      <c r="A170" s="37" t="s">
        <v>157</v>
      </c>
      <c r="B170" s="38">
        <f>IFERROR(B11 + B15 - B83 - B122 - B165,"―")</f>
        <v>1081487.6599999983</v>
      </c>
      <c r="C170" s="39">
        <f>IFERROR(B170/B116,"―")</f>
        <v>0.10418659400510168</v>
      </c>
      <c r="D170" s="38">
        <f>IFERROR(D11 + D15 - D83 - D122 - D165,"―")</f>
        <v>1259833.7299999986</v>
      </c>
      <c r="E170" s="39">
        <f>IFERROR(D170/D116,"―")</f>
        <v>0.10294143651373025</v>
      </c>
      <c r="F170" s="40">
        <f>IFERROR(B170-D170,"―")</f>
        <v>-178346.0700000003</v>
      </c>
      <c r="G170" s="41">
        <f>IFERROR((B170/D170-1)*D170/ABS(D170),"―")</f>
        <v>-0.14156318072226914</v>
      </c>
      <c r="H170" s="38">
        <f>IFERROR(H11 + H15 - H83 - H122 - H165,"―")</f>
        <v>1230384.7000000011</v>
      </c>
      <c r="I170" s="39">
        <f>IFERROR(H170/H116,"―")</f>
        <v>0.11766490161859684</v>
      </c>
      <c r="J170" s="42">
        <f>IFERROR(B170-H170,"―")</f>
        <v>-148897.04000000283</v>
      </c>
      <c r="K170" s="41">
        <f>IFERROR((B170/H170-1)*H170/ABS(H170),"―")</f>
        <v>-0.12101665438460241</v>
      </c>
    </row>
    <row r="171" spans="1:11" outlineLevel="1" x14ac:dyDescent="0.2">
      <c r="A171" s="43" t="s">
        <v>77</v>
      </c>
      <c r="B171" s="44">
        <f>IFERROR(B11 + B16 + B43 + B44 - B84 - B85 - B106 - B123 - B137 - B144 - B105,"―")</f>
        <v>1081487.6599999988</v>
      </c>
      <c r="C171" s="45">
        <f>IFERROR(B171/B117,"―")</f>
        <v>0.10418659400510172</v>
      </c>
      <c r="D171" s="44">
        <f>IFERROR(D11 + D16 + D43 + D44 - D84 - D85 - D106 - D123 - D137 - D144 - D105,"―")</f>
        <v>1259833.7299999991</v>
      </c>
      <c r="E171" s="45">
        <f>IFERROR(D171/D117,"―")</f>
        <v>0.10294143651373029</v>
      </c>
      <c r="F171" s="46">
        <f>IFERROR(B171-D171,"―")</f>
        <v>-178346.0700000003</v>
      </c>
      <c r="G171" s="47">
        <f>IFERROR((B171/D171-1)*D171/ABS(D171),"―")</f>
        <v>-0.14156318072226914</v>
      </c>
      <c r="H171" s="44">
        <f>IFERROR(H11 + H16 + H43 + H44 - H84 - H85 - H106 - H123 - H137 - H144 - H105,"―")</f>
        <v>1192884.7000000018</v>
      </c>
      <c r="I171" s="45">
        <f>IFERROR(H171/H117,"―")</f>
        <v>0.11407867869929583</v>
      </c>
      <c r="J171" s="48">
        <f>IFERROR(B171-H171,"―")</f>
        <v>-111397.04000000306</v>
      </c>
      <c r="K171" s="47">
        <f>IFERROR((B171/H171-1)*H171/ABS(H171),"―")</f>
        <v>-9.3384582768144209E-2</v>
      </c>
    </row>
    <row r="172" spans="1:11" outlineLevel="1" x14ac:dyDescent="0.2">
      <c r="A172" s="43" t="s">
        <v>78</v>
      </c>
      <c r="B172" s="44">
        <f>IFERROR(B118 - B145,"―")</f>
        <v>0</v>
      </c>
      <c r="C172" s="45" t="str">
        <f>IFERROR(B172/B118,"―")</f>
        <v>―</v>
      </c>
      <c r="D172" s="44">
        <f>IFERROR(D118 - D145,"―")</f>
        <v>0</v>
      </c>
      <c r="E172" s="45" t="str">
        <f>IFERROR(D172/D118,"―")</f>
        <v>―</v>
      </c>
      <c r="F172" s="46">
        <f>IFERROR(B172-D172,"―")</f>
        <v>0</v>
      </c>
      <c r="G172" s="47" t="str">
        <f>IFERROR((B172/D172-1)*D172/ABS(D172),"―")</f>
        <v>―</v>
      </c>
      <c r="H172" s="44">
        <f>IFERROR(H118 - H145,"―")</f>
        <v>0</v>
      </c>
      <c r="I172" s="45" t="str">
        <f>IFERROR(H172/H118,"―")</f>
        <v>―</v>
      </c>
      <c r="J172" s="48">
        <f>IFERROR(B172-H172,"―")</f>
        <v>0</v>
      </c>
      <c r="K172" s="47" t="str">
        <f>IFERROR((B172/H172-1)*H172/ABS(H172),"―")</f>
        <v>―</v>
      </c>
    </row>
    <row r="173" spans="1:11" outlineLevel="1" x14ac:dyDescent="0.2">
      <c r="A173" s="43" t="s">
        <v>79</v>
      </c>
      <c r="B173" s="44">
        <f>IFERROR(B119 - B159 - B160 - B165,"―")</f>
        <v>0</v>
      </c>
      <c r="C173" s="45" t="str">
        <f>IFERROR(B173/B119,"―")</f>
        <v>―</v>
      </c>
      <c r="D173" s="44">
        <f>IFERROR(D119 - D159 - D160 - D165,"―")</f>
        <v>0</v>
      </c>
      <c r="E173" s="45" t="str">
        <f>IFERROR(D173/D119,"―")</f>
        <v>―</v>
      </c>
      <c r="F173" s="46">
        <f>IFERROR(B173-D173,"―")</f>
        <v>0</v>
      </c>
      <c r="G173" s="47" t="str">
        <f>IFERROR((B173/D173-1)*D173/ABS(D173),"―")</f>
        <v>―</v>
      </c>
      <c r="H173" s="44">
        <f>IFERROR(H119 - H159 - H160 - H165,"―")</f>
        <v>0</v>
      </c>
      <c r="I173" s="45" t="str">
        <f>IFERROR(H173/H119,"―")</f>
        <v>―</v>
      </c>
      <c r="J173" s="48">
        <f>IFERROR(B173-H173,"―")</f>
        <v>0</v>
      </c>
      <c r="K173" s="47" t="str">
        <f>IFERROR((B173/H173-1)*H173/ABS(H173),"―")</f>
        <v>―</v>
      </c>
    </row>
    <row r="174" spans="1:11" outlineLevel="1" x14ac:dyDescent="0.2">
      <c r="A174" s="43" t="s">
        <v>80</v>
      </c>
      <c r="B174" s="44">
        <f>IFERROR(B120 - B161 - B162 - B164,"―")</f>
        <v>0</v>
      </c>
      <c r="C174" s="45" t="str">
        <f>IFERROR(B174/B120,"―")</f>
        <v>―</v>
      </c>
      <c r="D174" s="44">
        <f>IFERROR(D120 - D161 - D162 - D164,"―")</f>
        <v>0</v>
      </c>
      <c r="E174" s="45" t="str">
        <f>IFERROR(D174/D120,"―")</f>
        <v>―</v>
      </c>
      <c r="F174" s="46">
        <f>IFERROR(B174-D174,"―")</f>
        <v>0</v>
      </c>
      <c r="G174" s="47" t="str">
        <f>IFERROR((B174/D174-1)*D174/ABS(D174),"―")</f>
        <v>―</v>
      </c>
      <c r="H174" s="44">
        <f>IFERROR(H120 - H161 - H162 - H164,"―")</f>
        <v>37500</v>
      </c>
      <c r="I174" s="45" t="str">
        <f>IFERROR(H174/H120,"―")</f>
        <v>―</v>
      </c>
      <c r="J174" s="48">
        <f>IFERROR(B174-H174,"―")</f>
        <v>-37500</v>
      </c>
      <c r="K174" s="47">
        <f>IFERROR((B174/H174-1)*H174/ABS(H174),"―")</f>
        <v>-1</v>
      </c>
    </row>
    <row r="175" spans="1:11" x14ac:dyDescent="0.2">
      <c r="A175" s="35"/>
      <c r="B175" s="35"/>
      <c r="C175" s="36"/>
      <c r="D175" s="35"/>
      <c r="E175" s="36"/>
      <c r="F175" s="35"/>
      <c r="G175" s="35"/>
      <c r="H175" s="35"/>
      <c r="I175" s="36"/>
      <c r="J175" s="35"/>
      <c r="K175" s="35"/>
    </row>
    <row r="176" spans="1:11" x14ac:dyDescent="0.2">
      <c r="A176" t="s">
        <v>158</v>
      </c>
      <c r="B176" s="10">
        <f>IFERROR(B177 + B240,"―")</f>
        <v>955707.17999999993</v>
      </c>
      <c r="C176" s="11">
        <f>IFERROR(B176/B116,"―")</f>
        <v>9.2069359303111026E-2</v>
      </c>
      <c r="D176" s="10">
        <f>IFERROR(D177 + D240,"―")</f>
        <v>955707.17999999993</v>
      </c>
      <c r="E176" s="11">
        <f>IFERROR(D176/D116,"―")</f>
        <v>7.8091154136416305E-2</v>
      </c>
      <c r="F176" s="12">
        <f t="shared" ref="F176:F207" si="16">IFERROR(B176-D176,"―")</f>
        <v>0</v>
      </c>
      <c r="G176" s="13">
        <f t="shared" ref="G176:G207" si="17">IFERROR((B176/D176-1)*D176/ABS(D176),"―")</f>
        <v>0</v>
      </c>
      <c r="H176" s="10">
        <f>IFERROR(H177 + H240,"―")</f>
        <v>1154231.2599999998</v>
      </c>
      <c r="I176" s="11">
        <f>IFERROR(H176/H116,"―")</f>
        <v>0.11038214930095354</v>
      </c>
      <c r="J176" s="14">
        <f t="shared" ref="J176:J207" si="18">IFERROR(B176-H176,"―")</f>
        <v>-198524.07999999984</v>
      </c>
      <c r="K176" s="13">
        <f t="shared" ref="K176:K207" si="19">IFERROR((B176/H176-1)*H176/ABS(H176),"―")</f>
        <v>-0.1719967972449471</v>
      </c>
    </row>
    <row r="177" spans="1:11" outlineLevel="1" collapsed="1" x14ac:dyDescent="0.2">
      <c r="A177" s="15" t="s">
        <v>159</v>
      </c>
      <c r="B177" s="16">
        <f>IFERROR(B178 + B190 + B202 + B213 + B223 + B224 + B225 + B226 + B234 + B239,"―")</f>
        <v>807368.38</v>
      </c>
      <c r="C177" s="17">
        <f>IFERROR(B177/B116,"―")</f>
        <v>7.7778937967370593E-2</v>
      </c>
      <c r="D177" s="16">
        <f>IFERROR(D178 + D190 + D202 + D213 + D223 + D224 + D225 + D226 + D234 + D239,"―")</f>
        <v>807368.38</v>
      </c>
      <c r="E177" s="17">
        <f>IFERROR(D177/D116,"―")</f>
        <v>6.5970341048864706E-2</v>
      </c>
      <c r="F177" s="18">
        <f t="shared" si="16"/>
        <v>0</v>
      </c>
      <c r="G177" s="19">
        <f t="shared" si="17"/>
        <v>0</v>
      </c>
      <c r="H177" s="16">
        <f>IFERROR(H178 + H190 + H202 + H213 + H223 + H224 + H225 + H226 + H234 + H239,"―")</f>
        <v>986450.91999999993</v>
      </c>
      <c r="I177" s="17">
        <f>IFERROR(H177/H116,"―")</f>
        <v>9.4336877281856829E-2</v>
      </c>
      <c r="J177" s="20">
        <f t="shared" si="18"/>
        <v>-179082.53999999992</v>
      </c>
      <c r="K177" s="19">
        <f t="shared" si="19"/>
        <v>-0.18154227074977025</v>
      </c>
    </row>
    <row r="178" spans="1:11" hidden="1" outlineLevel="2" collapsed="1" x14ac:dyDescent="0.2">
      <c r="A178" s="21" t="s">
        <v>160</v>
      </c>
      <c r="B178" s="16">
        <f>SUM(B179:B189)</f>
        <v>321473.51999999996</v>
      </c>
      <c r="C178" s="17">
        <f>IFERROR(B178/B116,"―")</f>
        <v>3.0969591563930542E-2</v>
      </c>
      <c r="D178" s="16">
        <f>SUM(D179:D189)</f>
        <v>321473.51999999996</v>
      </c>
      <c r="E178" s="17">
        <f>IFERROR(D178/D116,"―")</f>
        <v>2.6267709112634589E-2</v>
      </c>
      <c r="F178" s="18">
        <f t="shared" si="16"/>
        <v>0</v>
      </c>
      <c r="G178" s="19">
        <f t="shared" si="17"/>
        <v>0</v>
      </c>
      <c r="H178" s="16">
        <f>SUM(H179:H189)</f>
        <v>337351.78</v>
      </c>
      <c r="I178" s="17">
        <f>IFERROR(H178/H116,"―")</f>
        <v>3.2261831608080375E-2</v>
      </c>
      <c r="J178" s="20">
        <f t="shared" si="18"/>
        <v>-15878.260000000068</v>
      </c>
      <c r="K178" s="19">
        <f t="shared" si="19"/>
        <v>-4.7067366889245621E-2</v>
      </c>
    </row>
    <row r="179" spans="1:11" hidden="1" outlineLevel="5" x14ac:dyDescent="0.2">
      <c r="A179" s="22" t="s">
        <v>161</v>
      </c>
      <c r="B179" s="23">
        <v>14359.08</v>
      </c>
      <c r="C179" s="24">
        <f>IFERROR(B179/B116,"―")</f>
        <v>1.3833016256947191E-3</v>
      </c>
      <c r="D179" s="23">
        <v>14359.08</v>
      </c>
      <c r="E179" s="24">
        <f>IFERROR(D179/D116,"―")</f>
        <v>1.1732852415497525E-3</v>
      </c>
      <c r="F179" s="25">
        <f t="shared" si="16"/>
        <v>0</v>
      </c>
      <c r="G179" s="26">
        <f t="shared" si="17"/>
        <v>0</v>
      </c>
      <c r="H179" s="23">
        <v>13602.81</v>
      </c>
      <c r="I179" s="24">
        <f>IFERROR(H179/H116,"―")</f>
        <v>1.3008722397039429E-3</v>
      </c>
      <c r="J179" s="27">
        <f t="shared" si="18"/>
        <v>756.27000000000044</v>
      </c>
      <c r="K179" s="26">
        <f t="shared" si="19"/>
        <v>5.5596600996411727E-2</v>
      </c>
    </row>
    <row r="180" spans="1:11" hidden="1" outlineLevel="5" x14ac:dyDescent="0.2">
      <c r="A180" s="22" t="s">
        <v>162</v>
      </c>
      <c r="B180" s="23">
        <v>1061.1600000000001</v>
      </c>
      <c r="C180" s="24">
        <f>IFERROR(B180/B116,"―")</f>
        <v>1.0222830105565317E-4</v>
      </c>
      <c r="D180" s="23">
        <v>1061.1600000000001</v>
      </c>
      <c r="E180" s="24">
        <f>IFERROR(D180/D116,"―")</f>
        <v>8.670773941805014E-5</v>
      </c>
      <c r="F180" s="25">
        <f t="shared" si="16"/>
        <v>0</v>
      </c>
      <c r="G180" s="26">
        <f t="shared" si="17"/>
        <v>0</v>
      </c>
      <c r="H180" s="23">
        <v>1227.06</v>
      </c>
      <c r="I180" s="24">
        <f>IFERROR(H180/H116,"―")</f>
        <v>1.1734695187620206E-4</v>
      </c>
      <c r="J180" s="27">
        <f t="shared" si="18"/>
        <v>-165.89999999999986</v>
      </c>
      <c r="K180" s="26">
        <f t="shared" si="19"/>
        <v>-0.1352012126546378</v>
      </c>
    </row>
    <row r="181" spans="1:11" hidden="1" outlineLevel="5" x14ac:dyDescent="0.2">
      <c r="A181" s="22" t="s">
        <v>163</v>
      </c>
      <c r="B181" s="23">
        <v>340.01</v>
      </c>
      <c r="C181" s="24">
        <f>IFERROR(B181/B116,"―")</f>
        <v>3.2755328736413573E-5</v>
      </c>
      <c r="D181" s="23">
        <v>340.01</v>
      </c>
      <c r="E181" s="24">
        <f>IFERROR(D181/D116,"―")</f>
        <v>2.7782331108910271E-5</v>
      </c>
      <c r="F181" s="25">
        <f t="shared" si="16"/>
        <v>0</v>
      </c>
      <c r="G181" s="26">
        <f t="shared" si="17"/>
        <v>0</v>
      </c>
      <c r="H181" s="23">
        <v>250</v>
      </c>
      <c r="I181" s="24">
        <f>IFERROR(H181/H116,"―")</f>
        <v>2.3908152795340503E-5</v>
      </c>
      <c r="J181" s="27">
        <f t="shared" si="18"/>
        <v>90.009999999999991</v>
      </c>
      <c r="K181" s="26">
        <f t="shared" si="19"/>
        <v>0.36003999999999992</v>
      </c>
    </row>
    <row r="182" spans="1:11" hidden="1" outlineLevel="5" x14ac:dyDescent="0.2">
      <c r="A182" s="22" t="s">
        <v>164</v>
      </c>
      <c r="B182" s="23">
        <v>1902.51</v>
      </c>
      <c r="C182" s="24">
        <f>IFERROR(B182/B116,"―")</f>
        <v>1.8328090489783886E-4</v>
      </c>
      <c r="D182" s="23">
        <v>1902.51</v>
      </c>
      <c r="E182" s="24">
        <f>IFERROR(D182/D116,"―")</f>
        <v>1.5545473003150754E-4</v>
      </c>
      <c r="F182" s="25">
        <f t="shared" si="16"/>
        <v>0</v>
      </c>
      <c r="G182" s="26">
        <f t="shared" si="17"/>
        <v>0</v>
      </c>
      <c r="H182" s="23">
        <v>1801.12</v>
      </c>
      <c r="I182" s="24">
        <f>IFERROR(H182/H116,"―")</f>
        <v>1.7224580865097473E-4</v>
      </c>
      <c r="J182" s="27">
        <f t="shared" si="18"/>
        <v>101.3900000000001</v>
      </c>
      <c r="K182" s="26">
        <f t="shared" si="19"/>
        <v>5.6292751177045464E-2</v>
      </c>
    </row>
    <row r="183" spans="1:11" hidden="1" outlineLevel="5" x14ac:dyDescent="0.2">
      <c r="A183" s="22" t="s">
        <v>165</v>
      </c>
      <c r="B183" s="23">
        <v>245321.77</v>
      </c>
      <c r="C183" s="24">
        <f>IFERROR(B183/B116,"―")</f>
        <v>2.3633408495482022E-2</v>
      </c>
      <c r="D183" s="23">
        <v>245321.77</v>
      </c>
      <c r="E183" s="24">
        <f>IFERROR(D183/D116,"―")</f>
        <v>2.00453240856561E-2</v>
      </c>
      <c r="F183" s="25">
        <f t="shared" si="16"/>
        <v>0</v>
      </c>
      <c r="G183" s="26">
        <f t="shared" si="17"/>
        <v>0</v>
      </c>
      <c r="H183" s="23">
        <v>257949.26</v>
      </c>
      <c r="I183" s="24">
        <f>IFERROR(H183/H116,"―")</f>
        <v>2.4668361286100057E-2</v>
      </c>
      <c r="J183" s="27">
        <f t="shared" si="18"/>
        <v>-12627.49000000002</v>
      </c>
      <c r="K183" s="26">
        <f t="shared" si="19"/>
        <v>-4.8953387189403119E-2</v>
      </c>
    </row>
    <row r="184" spans="1:11" hidden="1" outlineLevel="5" x14ac:dyDescent="0.2">
      <c r="A184" s="22" t="s">
        <v>166</v>
      </c>
      <c r="B184" s="23">
        <v>6538.6</v>
      </c>
      <c r="C184" s="24">
        <f>IFERROR(B184/B116,"―")</f>
        <v>6.2990498066502112E-4</v>
      </c>
      <c r="D184" s="23">
        <v>6538.6</v>
      </c>
      <c r="E184" s="24">
        <f>IFERROR(D184/D116,"―")</f>
        <v>5.3427119846098854E-4</v>
      </c>
      <c r="F184" s="25">
        <f t="shared" si="16"/>
        <v>0</v>
      </c>
      <c r="G184" s="26">
        <f t="shared" si="17"/>
        <v>0</v>
      </c>
      <c r="H184" s="23">
        <v>3204.33</v>
      </c>
      <c r="I184" s="24">
        <f>IFERROR(H184/H116,"―")</f>
        <v>3.0643844498677369E-4</v>
      </c>
      <c r="J184" s="27">
        <f t="shared" si="18"/>
        <v>3334.2700000000004</v>
      </c>
      <c r="K184" s="26">
        <f t="shared" si="19"/>
        <v>1.0405513789154051</v>
      </c>
    </row>
    <row r="185" spans="1:11" hidden="1" outlineLevel="5" x14ac:dyDescent="0.2">
      <c r="A185" s="22" t="s">
        <v>167</v>
      </c>
      <c r="B185" s="23">
        <v>28093.72</v>
      </c>
      <c r="C185" s="24">
        <f>IFERROR(B185/B116,"―")</f>
        <v>2.7064469692913646E-3</v>
      </c>
      <c r="D185" s="23">
        <v>28093.72</v>
      </c>
      <c r="E185" s="24">
        <f>IFERROR(D185/D116,"―")</f>
        <v>2.2955472813182397E-3</v>
      </c>
      <c r="F185" s="25">
        <f t="shared" si="16"/>
        <v>0</v>
      </c>
      <c r="G185" s="26">
        <f t="shared" si="17"/>
        <v>0</v>
      </c>
      <c r="H185" s="23">
        <v>32947.040000000001</v>
      </c>
      <c r="I185" s="24">
        <f>IFERROR(H185/H116,"―")</f>
        <v>3.1508114658967815E-3</v>
      </c>
      <c r="J185" s="27">
        <f t="shared" si="18"/>
        <v>-4853.32</v>
      </c>
      <c r="K185" s="26">
        <f t="shared" si="19"/>
        <v>-0.14730670797740864</v>
      </c>
    </row>
    <row r="186" spans="1:11" hidden="1" outlineLevel="5" x14ac:dyDescent="0.2">
      <c r="A186" s="22" t="s">
        <v>168</v>
      </c>
      <c r="B186" s="23">
        <v>6691.21</v>
      </c>
      <c r="C186" s="24">
        <f>IFERROR(B186/B116,"―")</f>
        <v>6.4460687389893796E-4</v>
      </c>
      <c r="D186" s="23">
        <v>6691.21</v>
      </c>
      <c r="E186" s="24">
        <f>IFERROR(D186/D116,"―")</f>
        <v>5.467410127327182E-4</v>
      </c>
      <c r="F186" s="25">
        <f t="shared" si="16"/>
        <v>0</v>
      </c>
      <c r="G186" s="26">
        <f t="shared" si="17"/>
        <v>0</v>
      </c>
      <c r="H186" s="23">
        <v>8075.63</v>
      </c>
      <c r="I186" s="24">
        <f>IFERROR(H186/H116,"―")</f>
        <v>7.7229358383454252E-4</v>
      </c>
      <c r="J186" s="27">
        <f t="shared" si="18"/>
        <v>-1384.42</v>
      </c>
      <c r="K186" s="26">
        <f t="shared" si="19"/>
        <v>-0.17143182637144094</v>
      </c>
    </row>
    <row r="187" spans="1:11" hidden="1" outlineLevel="5" x14ac:dyDescent="0.2">
      <c r="A187" s="22" t="s">
        <v>169</v>
      </c>
      <c r="B187" s="23">
        <v>14641.35</v>
      </c>
      <c r="C187" s="24">
        <f>IFERROR(B187/B116,"―")</f>
        <v>1.4104944924998939E-3</v>
      </c>
      <c r="D187" s="23">
        <v>14641.35</v>
      </c>
      <c r="E187" s="24">
        <f>IFERROR(D187/D116,"―")</f>
        <v>1.1963496178978366E-3</v>
      </c>
      <c r="F187" s="25">
        <f t="shared" si="16"/>
        <v>0</v>
      </c>
      <c r="G187" s="26">
        <f t="shared" si="17"/>
        <v>0</v>
      </c>
      <c r="H187" s="23">
        <v>17534.580000000002</v>
      </c>
      <c r="I187" s="24">
        <f>IFERROR(H187/H116,"―")</f>
        <v>1.6768776713684869E-3</v>
      </c>
      <c r="J187" s="27">
        <f t="shared" si="18"/>
        <v>-2893.2300000000014</v>
      </c>
      <c r="K187" s="26">
        <f t="shared" si="19"/>
        <v>-0.1650013858330226</v>
      </c>
    </row>
    <row r="188" spans="1:11" hidden="1" outlineLevel="5" x14ac:dyDescent="0.2">
      <c r="A188" s="22" t="s">
        <v>170</v>
      </c>
      <c r="B188" s="23">
        <v>317.68</v>
      </c>
      <c r="C188" s="24">
        <f>IFERROR(B188/B116,"―")</f>
        <v>3.0604137622375417E-5</v>
      </c>
      <c r="D188" s="23">
        <v>317.68</v>
      </c>
      <c r="E188" s="24">
        <f>IFERROR(D188/D116,"―")</f>
        <v>2.5957739321427649E-5</v>
      </c>
      <c r="F188" s="25">
        <f t="shared" si="16"/>
        <v>0</v>
      </c>
      <c r="G188" s="26">
        <f t="shared" si="17"/>
        <v>0</v>
      </c>
      <c r="H188" s="23">
        <v>0</v>
      </c>
      <c r="I188" s="24">
        <f>IFERROR(H188/H116,"―")</f>
        <v>0</v>
      </c>
      <c r="J188" s="27">
        <f t="shared" si="18"/>
        <v>317.68</v>
      </c>
      <c r="K188" s="26" t="str">
        <f t="shared" si="19"/>
        <v>―</v>
      </c>
    </row>
    <row r="189" spans="1:11" hidden="1" outlineLevel="5" x14ac:dyDescent="0.2">
      <c r="A189" s="22" t="s">
        <v>171</v>
      </c>
      <c r="B189" s="23">
        <v>2206.4299999999998</v>
      </c>
      <c r="C189" s="24">
        <f>IFERROR(B189/B116,"―")</f>
        <v>2.1255945408630629E-4</v>
      </c>
      <c r="D189" s="23">
        <v>2206.4299999999998</v>
      </c>
      <c r="E189" s="24">
        <f>IFERROR(D189/D116,"―")</f>
        <v>1.8028813513906321E-4</v>
      </c>
      <c r="F189" s="25">
        <f t="shared" si="16"/>
        <v>0</v>
      </c>
      <c r="G189" s="26">
        <f t="shared" si="17"/>
        <v>0</v>
      </c>
      <c r="H189" s="23">
        <v>759.95</v>
      </c>
      <c r="I189" s="24">
        <f>IFERROR(H189/H116,"―")</f>
        <v>7.2676002867276058E-5</v>
      </c>
      <c r="J189" s="27">
        <f t="shared" si="18"/>
        <v>1446.4799999999998</v>
      </c>
      <c r="K189" s="26">
        <f t="shared" si="19"/>
        <v>1.9033883808145271</v>
      </c>
    </row>
    <row r="190" spans="1:11" hidden="1" outlineLevel="2" collapsed="1" x14ac:dyDescent="0.2">
      <c r="A190" s="21" t="s">
        <v>172</v>
      </c>
      <c r="B190" s="16">
        <f>SUM(B191:B201)</f>
        <v>111001.42999999998</v>
      </c>
      <c r="C190" s="17">
        <f>IFERROR(B190/B116,"―")</f>
        <v>1.0693474691514954E-2</v>
      </c>
      <c r="D190" s="16">
        <f>SUM(D191:D201)</f>
        <v>111001.42999999998</v>
      </c>
      <c r="E190" s="17">
        <f>IFERROR(D190/D116,"―")</f>
        <v>9.0699640652408021E-3</v>
      </c>
      <c r="F190" s="18">
        <f t="shared" si="16"/>
        <v>0</v>
      </c>
      <c r="G190" s="19">
        <f t="shared" si="17"/>
        <v>0</v>
      </c>
      <c r="H190" s="16">
        <f>SUM(H191:H201)</f>
        <v>117504.79999999999</v>
      </c>
      <c r="I190" s="17">
        <f>IFERROR(H190/H116,"―")</f>
        <v>1.1237290850343706E-2</v>
      </c>
      <c r="J190" s="20">
        <f t="shared" si="18"/>
        <v>-6503.3700000000099</v>
      </c>
      <c r="K190" s="19">
        <f t="shared" si="19"/>
        <v>-5.5345568861867811E-2</v>
      </c>
    </row>
    <row r="191" spans="1:11" hidden="1" outlineLevel="5" x14ac:dyDescent="0.2">
      <c r="A191" s="22" t="s">
        <v>173</v>
      </c>
      <c r="B191" s="23">
        <v>88995.27</v>
      </c>
      <c r="C191" s="24">
        <f>IFERROR(B191/B116,"―")</f>
        <v>8.5734811471306297E-3</v>
      </c>
      <c r="D191" s="23">
        <v>88995.27</v>
      </c>
      <c r="E191" s="24">
        <f>IFERROR(D191/D116,"―")</f>
        <v>7.2718333527451223E-3</v>
      </c>
      <c r="F191" s="25">
        <f t="shared" si="16"/>
        <v>0</v>
      </c>
      <c r="G191" s="26">
        <f t="shared" si="17"/>
        <v>0</v>
      </c>
      <c r="H191" s="23">
        <v>95137.919999999998</v>
      </c>
      <c r="I191" s="24">
        <f>IFERROR(H191/H116,"―")</f>
        <v>9.0982877119635246E-3</v>
      </c>
      <c r="J191" s="27">
        <f t="shared" si="18"/>
        <v>-6142.6499999999942</v>
      </c>
      <c r="K191" s="26">
        <f t="shared" si="19"/>
        <v>-6.4565737825674541E-2</v>
      </c>
    </row>
    <row r="192" spans="1:11" hidden="1" outlineLevel="5" x14ac:dyDescent="0.2">
      <c r="A192" s="22" t="s">
        <v>174</v>
      </c>
      <c r="B192" s="23">
        <v>10297</v>
      </c>
      <c r="C192" s="24">
        <f>IFERROR(B192/B116,"―")</f>
        <v>9.9197558894988558E-4</v>
      </c>
      <c r="D192" s="23">
        <v>10297</v>
      </c>
      <c r="E192" s="24">
        <f>IFERROR(D192/D116,"―")</f>
        <v>8.4137132269182979E-4</v>
      </c>
      <c r="F192" s="25">
        <f t="shared" si="16"/>
        <v>0</v>
      </c>
      <c r="G192" s="26">
        <f t="shared" si="17"/>
        <v>0</v>
      </c>
      <c r="H192" s="23">
        <v>15382.35</v>
      </c>
      <c r="I192" s="24">
        <f>IFERROR(H192/H116,"―")</f>
        <v>1.4710542966056238E-3</v>
      </c>
      <c r="J192" s="27">
        <f t="shared" si="18"/>
        <v>-5085.3500000000004</v>
      </c>
      <c r="K192" s="26">
        <f t="shared" si="19"/>
        <v>-0.33059643032436525</v>
      </c>
    </row>
    <row r="193" spans="1:11" hidden="1" outlineLevel="5" x14ac:dyDescent="0.2">
      <c r="A193" s="22" t="s">
        <v>175</v>
      </c>
      <c r="B193" s="23">
        <v>11349.66</v>
      </c>
      <c r="C193" s="24">
        <f>IFERROR(B193/B116,"―")</f>
        <v>1.0933850308712206E-3</v>
      </c>
      <c r="D193" s="23">
        <v>11349.66</v>
      </c>
      <c r="E193" s="24">
        <f>IFERROR(D193/D116,"―")</f>
        <v>9.2738452425974104E-4</v>
      </c>
      <c r="F193" s="25">
        <f t="shared" si="16"/>
        <v>0</v>
      </c>
      <c r="G193" s="26">
        <f t="shared" si="17"/>
        <v>0</v>
      </c>
      <c r="H193" s="23">
        <v>13466.59</v>
      </c>
      <c r="I193" s="24">
        <f>IFERROR(H193/H116,"―")</f>
        <v>1.2878451654088179E-3</v>
      </c>
      <c r="J193" s="27">
        <f t="shared" si="18"/>
        <v>-2116.9300000000003</v>
      </c>
      <c r="K193" s="26">
        <f t="shared" si="19"/>
        <v>-0.15719866722013523</v>
      </c>
    </row>
    <row r="194" spans="1:11" hidden="1" outlineLevel="5" x14ac:dyDescent="0.2">
      <c r="A194" s="22" t="s">
        <v>176</v>
      </c>
      <c r="B194" s="23">
        <v>321</v>
      </c>
      <c r="C194" s="24">
        <f>IFERROR(B194/B116,"―")</f>
        <v>3.0923974366603211E-5</v>
      </c>
      <c r="D194" s="23">
        <v>321</v>
      </c>
      <c r="E194" s="24">
        <f>IFERROR(D194/D116,"―")</f>
        <v>2.6229017634658384E-5</v>
      </c>
      <c r="F194" s="25">
        <f t="shared" si="16"/>
        <v>0</v>
      </c>
      <c r="G194" s="26">
        <f t="shared" si="17"/>
        <v>0</v>
      </c>
      <c r="H194" s="23">
        <v>593</v>
      </c>
      <c r="I194" s="24">
        <f>IFERROR(H194/H116,"―")</f>
        <v>5.6710138430547669E-5</v>
      </c>
      <c r="J194" s="27">
        <f t="shared" si="18"/>
        <v>-272</v>
      </c>
      <c r="K194" s="26">
        <f t="shared" si="19"/>
        <v>-0.45868465430016853</v>
      </c>
    </row>
    <row r="195" spans="1:11" hidden="1" outlineLevel="5" x14ac:dyDescent="0.2">
      <c r="A195" s="22" t="s">
        <v>177</v>
      </c>
      <c r="B195" s="23">
        <v>62531.31</v>
      </c>
      <c r="C195" s="24">
        <f>IFERROR(B195/B116,"―")</f>
        <v>6.0240393381623646E-3</v>
      </c>
      <c r="D195" s="23">
        <v>62531.31</v>
      </c>
      <c r="E195" s="24">
        <f>IFERROR(D195/D116,"―")</f>
        <v>5.1094543075024612E-3</v>
      </c>
      <c r="F195" s="25">
        <f t="shared" si="16"/>
        <v>0</v>
      </c>
      <c r="G195" s="26">
        <f t="shared" si="17"/>
        <v>0</v>
      </c>
      <c r="H195" s="23">
        <v>80736.570000000007</v>
      </c>
      <c r="I195" s="24">
        <f>IFERROR(H195/H116,"―")</f>
        <v>7.7210490069268174E-3</v>
      </c>
      <c r="J195" s="27">
        <f t="shared" si="18"/>
        <v>-18205.260000000009</v>
      </c>
      <c r="K195" s="26">
        <f t="shared" si="19"/>
        <v>-0.22548963871019057</v>
      </c>
    </row>
    <row r="196" spans="1:11" hidden="1" outlineLevel="5" x14ac:dyDescent="0.2">
      <c r="A196" s="22" t="s">
        <v>178</v>
      </c>
      <c r="B196" s="23">
        <v>7078.18</v>
      </c>
      <c r="C196" s="24">
        <f>IFERROR(B196/B116,"―")</f>
        <v>6.8188615851153748E-4</v>
      </c>
      <c r="D196" s="23">
        <v>7078.18</v>
      </c>
      <c r="E196" s="24">
        <f>IFERROR(D196/D116,"―")</f>
        <v>5.7836046118780776E-4</v>
      </c>
      <c r="F196" s="25">
        <f t="shared" si="16"/>
        <v>0</v>
      </c>
      <c r="G196" s="26">
        <f t="shared" si="17"/>
        <v>0</v>
      </c>
      <c r="H196" s="23">
        <v>5695.83</v>
      </c>
      <c r="I196" s="24">
        <f>IFERROR(H196/H116,"―")</f>
        <v>5.4470709574513715E-4</v>
      </c>
      <c r="J196" s="27">
        <f t="shared" si="18"/>
        <v>1382.3500000000004</v>
      </c>
      <c r="K196" s="26">
        <f t="shared" si="19"/>
        <v>0.2426950944814015</v>
      </c>
    </row>
    <row r="197" spans="1:11" hidden="1" outlineLevel="5" x14ac:dyDescent="0.2">
      <c r="A197" s="22" t="s">
        <v>179</v>
      </c>
      <c r="B197" s="23">
        <v>0</v>
      </c>
      <c r="C197" s="24">
        <f>IFERROR(B197/B116,"―")</f>
        <v>0</v>
      </c>
      <c r="D197" s="23">
        <v>0</v>
      </c>
      <c r="E197" s="24">
        <f>IFERROR(D197/D116,"―")</f>
        <v>0</v>
      </c>
      <c r="F197" s="25">
        <f t="shared" si="16"/>
        <v>0</v>
      </c>
      <c r="G197" s="26" t="str">
        <f t="shared" si="17"/>
        <v>―</v>
      </c>
      <c r="H197" s="23">
        <v>256.47000000000003</v>
      </c>
      <c r="I197" s="24">
        <f>IFERROR(H197/H116,"―")</f>
        <v>2.4526895789683918E-5</v>
      </c>
      <c r="J197" s="27">
        <f t="shared" si="18"/>
        <v>-256.47000000000003</v>
      </c>
      <c r="K197" s="26">
        <f t="shared" si="19"/>
        <v>-1</v>
      </c>
    </row>
    <row r="198" spans="1:11" hidden="1" outlineLevel="5" x14ac:dyDescent="0.2">
      <c r="A198" s="22" t="s">
        <v>180</v>
      </c>
      <c r="B198" s="23">
        <v>-66607.990000000005</v>
      </c>
      <c r="C198" s="24">
        <f>IFERROR(B198/B116,"―")</f>
        <v>-6.4167718858908511E-3</v>
      </c>
      <c r="D198" s="23">
        <v>-66607.990000000005</v>
      </c>
      <c r="E198" s="24">
        <f>IFERROR(D198/D116,"―")</f>
        <v>-5.4425611972559176E-3</v>
      </c>
      <c r="F198" s="25">
        <f t="shared" si="16"/>
        <v>0</v>
      </c>
      <c r="G198" s="26">
        <f t="shared" si="17"/>
        <v>0</v>
      </c>
      <c r="H198" s="23">
        <v>-83178.61</v>
      </c>
      <c r="I198" s="24">
        <f>IFERROR(H198/H116,"―")</f>
        <v>-7.9545876687361489E-3</v>
      </c>
      <c r="J198" s="27">
        <f t="shared" si="18"/>
        <v>16570.619999999995</v>
      </c>
      <c r="K198" s="26">
        <f t="shared" si="19"/>
        <v>0.19921732281893134</v>
      </c>
    </row>
    <row r="199" spans="1:11" hidden="1" outlineLevel="5" x14ac:dyDescent="0.2">
      <c r="A199" s="22" t="s">
        <v>181</v>
      </c>
      <c r="B199" s="23">
        <v>-2497</v>
      </c>
      <c r="C199" s="24">
        <f>IFERROR(B199/B116,"―")</f>
        <v>-2.4055191275205052E-4</v>
      </c>
      <c r="D199" s="23">
        <v>-2497</v>
      </c>
      <c r="E199" s="24">
        <f>IFERROR(D199/D116,"―")</f>
        <v>-2.0403070727022425E-4</v>
      </c>
      <c r="F199" s="25">
        <f t="shared" si="16"/>
        <v>0</v>
      </c>
      <c r="G199" s="26">
        <f t="shared" si="17"/>
        <v>0</v>
      </c>
      <c r="H199" s="23">
        <v>-9369.36</v>
      </c>
      <c r="I199" s="24">
        <f>IFERROR(H199/H116,"―")</f>
        <v>-8.9601636189820598E-4</v>
      </c>
      <c r="J199" s="27">
        <f t="shared" si="18"/>
        <v>6872.3600000000006</v>
      </c>
      <c r="K199" s="26">
        <f t="shared" si="19"/>
        <v>0.73349300272377205</v>
      </c>
    </row>
    <row r="200" spans="1:11" hidden="1" outlineLevel="5" x14ac:dyDescent="0.2">
      <c r="A200" s="22" t="s">
        <v>182</v>
      </c>
      <c r="B200" s="23">
        <v>0</v>
      </c>
      <c r="C200" s="24">
        <f>IFERROR(B200/B116,"―")</f>
        <v>0</v>
      </c>
      <c r="D200" s="23">
        <v>0</v>
      </c>
      <c r="E200" s="24">
        <f>IFERROR(D200/D116,"―")</f>
        <v>0</v>
      </c>
      <c r="F200" s="25">
        <f t="shared" si="16"/>
        <v>0</v>
      </c>
      <c r="G200" s="26" t="str">
        <f t="shared" si="17"/>
        <v>―</v>
      </c>
      <c r="H200" s="23">
        <v>-795.79</v>
      </c>
      <c r="I200" s="24">
        <f>IFERROR(H200/H116,"―")</f>
        <v>-7.6103475652016065E-5</v>
      </c>
      <c r="J200" s="27">
        <f t="shared" si="18"/>
        <v>795.79</v>
      </c>
      <c r="K200" s="26">
        <f t="shared" si="19"/>
        <v>1</v>
      </c>
    </row>
    <row r="201" spans="1:11" hidden="1" outlineLevel="5" x14ac:dyDescent="0.2">
      <c r="A201" s="22" t="s">
        <v>183</v>
      </c>
      <c r="B201" s="23">
        <v>-466</v>
      </c>
      <c r="C201" s="24">
        <f>IFERROR(B201/B116,"―")</f>
        <v>-4.4892747834383479E-5</v>
      </c>
      <c r="D201" s="23">
        <v>-466</v>
      </c>
      <c r="E201" s="24">
        <f>IFERROR(D201/D116,"―")</f>
        <v>-3.8077016254675409E-5</v>
      </c>
      <c r="F201" s="25">
        <f t="shared" si="16"/>
        <v>0</v>
      </c>
      <c r="G201" s="26">
        <f t="shared" si="17"/>
        <v>0</v>
      </c>
      <c r="H201" s="23">
        <v>-420.17</v>
      </c>
      <c r="I201" s="24">
        <f>IFERROR(H201/H116,"―")</f>
        <v>-4.0181954240072878E-5</v>
      </c>
      <c r="J201" s="27">
        <f t="shared" si="18"/>
        <v>-45.829999999999984</v>
      </c>
      <c r="K201" s="26">
        <f t="shared" si="19"/>
        <v>-0.1090748982554679</v>
      </c>
    </row>
    <row r="202" spans="1:11" hidden="1" outlineLevel="2" collapsed="1" x14ac:dyDescent="0.2">
      <c r="A202" s="21" t="s">
        <v>184</v>
      </c>
      <c r="B202" s="16">
        <f>SUM(B203:B212)</f>
        <v>9888.4599999999991</v>
      </c>
      <c r="C202" s="17">
        <f>IFERROR(B202/B116,"―")</f>
        <v>9.5261832886349277E-4</v>
      </c>
      <c r="D202" s="16">
        <f>SUM(D203:D212)</f>
        <v>9888.4599999999991</v>
      </c>
      <c r="E202" s="17">
        <f>IFERROR(D202/D116,"―")</f>
        <v>8.079893823040935E-4</v>
      </c>
      <c r="F202" s="18">
        <f t="shared" si="16"/>
        <v>0</v>
      </c>
      <c r="G202" s="19">
        <f t="shared" si="17"/>
        <v>0</v>
      </c>
      <c r="H202" s="16">
        <f>SUM(H203:H212)</f>
        <v>19673.760000000002</v>
      </c>
      <c r="I202" s="17">
        <f>IFERROR(H202/H116,"―")</f>
        <v>1.8814530405554329E-3</v>
      </c>
      <c r="J202" s="20">
        <f t="shared" si="18"/>
        <v>-9785.3000000000029</v>
      </c>
      <c r="K202" s="19">
        <f t="shared" si="19"/>
        <v>-0.49737823374891238</v>
      </c>
    </row>
    <row r="203" spans="1:11" hidden="1" outlineLevel="5" x14ac:dyDescent="0.2">
      <c r="A203" s="22" t="s">
        <v>185</v>
      </c>
      <c r="B203" s="23">
        <v>3901.16</v>
      </c>
      <c r="C203" s="24">
        <f>IFERROR(B203/B116,"―")</f>
        <v>3.7582358828665974E-4</v>
      </c>
      <c r="D203" s="23">
        <v>3901.16</v>
      </c>
      <c r="E203" s="24">
        <f>IFERROR(D203/D116,"―")</f>
        <v>3.187650916997629E-4</v>
      </c>
      <c r="F203" s="25">
        <f t="shared" si="16"/>
        <v>0</v>
      </c>
      <c r="G203" s="26">
        <f t="shared" si="17"/>
        <v>0</v>
      </c>
      <c r="H203" s="23">
        <v>8549.52</v>
      </c>
      <c r="I203" s="24">
        <f>IFERROR(H203/H116,"―")</f>
        <v>8.1761292194727818E-4</v>
      </c>
      <c r="J203" s="27">
        <f t="shared" si="18"/>
        <v>-4648.3600000000006</v>
      </c>
      <c r="K203" s="26">
        <f t="shared" si="19"/>
        <v>-0.54369835967399349</v>
      </c>
    </row>
    <row r="204" spans="1:11" hidden="1" outlineLevel="5" x14ac:dyDescent="0.2">
      <c r="A204" s="22" t="s">
        <v>186</v>
      </c>
      <c r="B204" s="23">
        <v>201.99</v>
      </c>
      <c r="C204" s="24">
        <f>IFERROR(B204/B116,"―")</f>
        <v>1.9458983122461629E-5</v>
      </c>
      <c r="D204" s="23">
        <v>201.99</v>
      </c>
      <c r="E204" s="24">
        <f>IFERROR(D204/D116,"―")</f>
        <v>1.6504670629360272E-5</v>
      </c>
      <c r="F204" s="25">
        <f t="shared" si="16"/>
        <v>0</v>
      </c>
      <c r="G204" s="26">
        <f t="shared" si="17"/>
        <v>0</v>
      </c>
      <c r="H204" s="23">
        <v>1310.58</v>
      </c>
      <c r="I204" s="24">
        <f>IFERROR(H204/H116,"―")</f>
        <v>1.2533418756206942E-4</v>
      </c>
      <c r="J204" s="27">
        <f t="shared" si="18"/>
        <v>-1108.5899999999999</v>
      </c>
      <c r="K204" s="26">
        <f t="shared" si="19"/>
        <v>-0.84587739779334337</v>
      </c>
    </row>
    <row r="205" spans="1:11" hidden="1" outlineLevel="5" x14ac:dyDescent="0.2">
      <c r="A205" s="22" t="s">
        <v>187</v>
      </c>
      <c r="B205" s="23">
        <v>0</v>
      </c>
      <c r="C205" s="24">
        <f>IFERROR(B205/B116,"―")</f>
        <v>0</v>
      </c>
      <c r="D205" s="23">
        <v>0</v>
      </c>
      <c r="E205" s="24">
        <f>IFERROR(D205/D116,"―")</f>
        <v>0</v>
      </c>
      <c r="F205" s="25">
        <f t="shared" si="16"/>
        <v>0</v>
      </c>
      <c r="G205" s="26" t="str">
        <f t="shared" si="17"/>
        <v>―</v>
      </c>
      <c r="H205" s="23">
        <v>88.23</v>
      </c>
      <c r="I205" s="24">
        <f>IFERROR(H205/H116,"―")</f>
        <v>8.4376652845315703E-6</v>
      </c>
      <c r="J205" s="27">
        <f t="shared" si="18"/>
        <v>-88.23</v>
      </c>
      <c r="K205" s="26">
        <f t="shared" si="19"/>
        <v>-1</v>
      </c>
    </row>
    <row r="206" spans="1:11" hidden="1" outlineLevel="5" x14ac:dyDescent="0.2">
      <c r="A206" s="22" t="s">
        <v>188</v>
      </c>
      <c r="B206" s="23">
        <v>662.47</v>
      </c>
      <c r="C206" s="24">
        <f>IFERROR(B206/B116,"―")</f>
        <v>6.3819954201382032E-5</v>
      </c>
      <c r="D206" s="23">
        <v>662.47</v>
      </c>
      <c r="E206" s="24">
        <f>IFERROR(D206/D116,"―")</f>
        <v>5.4130645833121932E-5</v>
      </c>
      <c r="F206" s="25">
        <f t="shared" si="16"/>
        <v>0</v>
      </c>
      <c r="G206" s="26">
        <f t="shared" si="17"/>
        <v>0</v>
      </c>
      <c r="H206" s="23">
        <v>214.36</v>
      </c>
      <c r="I206" s="24">
        <f>IFERROR(H206/H116,"―")</f>
        <v>2.0499806532836761E-5</v>
      </c>
      <c r="J206" s="27">
        <f t="shared" si="18"/>
        <v>448.11</v>
      </c>
      <c r="K206" s="26">
        <f t="shared" si="19"/>
        <v>2.0904553088262734</v>
      </c>
    </row>
    <row r="207" spans="1:11" hidden="1" outlineLevel="5" x14ac:dyDescent="0.2">
      <c r="A207" s="22" t="s">
        <v>189</v>
      </c>
      <c r="B207" s="23">
        <v>1659.68</v>
      </c>
      <c r="C207" s="24">
        <f>IFERROR(B207/B116,"―")</f>
        <v>1.5988754447590037E-4</v>
      </c>
      <c r="D207" s="23">
        <v>1659.68</v>
      </c>
      <c r="E207" s="24">
        <f>IFERROR(D207/D116,"―")</f>
        <v>1.3561300930806799E-4</v>
      </c>
      <c r="F207" s="25">
        <f t="shared" si="16"/>
        <v>0</v>
      </c>
      <c r="G207" s="26">
        <f t="shared" si="17"/>
        <v>0</v>
      </c>
      <c r="H207" s="23">
        <v>2577.17</v>
      </c>
      <c r="I207" s="24">
        <f>IFERROR(H207/H116,"―")</f>
        <v>2.4646149655827075E-4</v>
      </c>
      <c r="J207" s="27">
        <f t="shared" si="18"/>
        <v>-917.49</v>
      </c>
      <c r="K207" s="26">
        <f t="shared" si="19"/>
        <v>-0.35600678263366403</v>
      </c>
    </row>
    <row r="208" spans="1:11" hidden="1" outlineLevel="5" x14ac:dyDescent="0.2">
      <c r="A208" s="22" t="s">
        <v>190</v>
      </c>
      <c r="B208" s="23">
        <v>0</v>
      </c>
      <c r="C208" s="24">
        <f>IFERROR(B208/B116,"―")</f>
        <v>0</v>
      </c>
      <c r="D208" s="23">
        <v>0</v>
      </c>
      <c r="E208" s="24">
        <f>IFERROR(D208/D116,"―")</f>
        <v>0</v>
      </c>
      <c r="F208" s="25">
        <f t="shared" ref="F208:F239" si="20">IFERROR(B208-D208,"―")</f>
        <v>0</v>
      </c>
      <c r="G208" s="26" t="str">
        <f t="shared" ref="G208:G239" si="21">IFERROR((B208/D208-1)*D208/ABS(D208),"―")</f>
        <v>―</v>
      </c>
      <c r="H208" s="23">
        <v>69.760000000000005</v>
      </c>
      <c r="I208" s="24">
        <f>IFERROR(H208/H116,"―")</f>
        <v>6.6713309560118145E-6</v>
      </c>
      <c r="J208" s="27">
        <f t="shared" ref="J208:J239" si="22">IFERROR(B208-H208,"―")</f>
        <v>-69.760000000000005</v>
      </c>
      <c r="K208" s="26">
        <f t="shared" ref="K208:K239" si="23">IFERROR((B208/H208-1)*H208/ABS(H208),"―")</f>
        <v>-1</v>
      </c>
    </row>
    <row r="209" spans="1:11" hidden="1" outlineLevel="5" x14ac:dyDescent="0.2">
      <c r="A209" s="22" t="s">
        <v>191</v>
      </c>
      <c r="B209" s="23">
        <v>2379</v>
      </c>
      <c r="C209" s="24">
        <f>IFERROR(B209/B116,"―")</f>
        <v>2.2918422124033969E-4</v>
      </c>
      <c r="D209" s="23">
        <v>2379</v>
      </c>
      <c r="E209" s="24">
        <f>IFERROR(D209/D116,"―")</f>
        <v>1.9438888770358971E-4</v>
      </c>
      <c r="F209" s="25">
        <f t="shared" si="20"/>
        <v>0</v>
      </c>
      <c r="G209" s="26">
        <f t="shared" si="21"/>
        <v>0</v>
      </c>
      <c r="H209" s="23">
        <v>2063.4499999999998</v>
      </c>
      <c r="I209" s="24">
        <f>IFERROR(H209/H116,"―")</f>
        <v>1.9733311154218142E-4</v>
      </c>
      <c r="J209" s="27">
        <f t="shared" si="22"/>
        <v>315.55000000000018</v>
      </c>
      <c r="K209" s="26">
        <f t="shared" si="23"/>
        <v>0.1529235019021542</v>
      </c>
    </row>
    <row r="210" spans="1:11" hidden="1" outlineLevel="5" x14ac:dyDescent="0.2">
      <c r="A210" s="22" t="s">
        <v>192</v>
      </c>
      <c r="B210" s="23">
        <v>178.21</v>
      </c>
      <c r="C210" s="24">
        <f>IFERROR(B210/B116,"―")</f>
        <v>1.7168104273745667E-5</v>
      </c>
      <c r="D210" s="23">
        <v>178.21</v>
      </c>
      <c r="E210" s="24">
        <f>IFERROR(D210/D116,"―")</f>
        <v>1.456159885567748E-5</v>
      </c>
      <c r="F210" s="25">
        <f t="shared" si="20"/>
        <v>0</v>
      </c>
      <c r="G210" s="26">
        <f t="shared" si="21"/>
        <v>0</v>
      </c>
      <c r="H210" s="23">
        <v>270.37</v>
      </c>
      <c r="I210" s="24">
        <f>IFERROR(H210/H116,"―")</f>
        <v>2.5856189085104847E-5</v>
      </c>
      <c r="J210" s="27">
        <f t="shared" si="22"/>
        <v>-92.16</v>
      </c>
      <c r="K210" s="26">
        <f t="shared" si="23"/>
        <v>-0.34086622036468539</v>
      </c>
    </row>
    <row r="211" spans="1:11" hidden="1" outlineLevel="5" x14ac:dyDescent="0.2">
      <c r="A211" s="22" t="s">
        <v>193</v>
      </c>
      <c r="B211" s="23">
        <v>905.95</v>
      </c>
      <c r="C211" s="24">
        <f>IFERROR(B211/B116,"―")</f>
        <v>8.7275933263003682E-5</v>
      </c>
      <c r="D211" s="23">
        <v>905.95</v>
      </c>
      <c r="E211" s="24">
        <f>IFERROR(D211/D116,"―")</f>
        <v>7.4025478274513279E-5</v>
      </c>
      <c r="F211" s="25">
        <f t="shared" si="20"/>
        <v>0</v>
      </c>
      <c r="G211" s="26">
        <f t="shared" si="21"/>
        <v>0</v>
      </c>
      <c r="H211" s="23">
        <v>1447.4</v>
      </c>
      <c r="I211" s="24">
        <f>IFERROR(H211/H116,"―")</f>
        <v>1.3841864142390337E-4</v>
      </c>
      <c r="J211" s="27">
        <f t="shared" si="22"/>
        <v>-541.45000000000005</v>
      </c>
      <c r="K211" s="26">
        <f t="shared" si="23"/>
        <v>-0.37408456542766338</v>
      </c>
    </row>
    <row r="212" spans="1:11" hidden="1" outlineLevel="5" x14ac:dyDescent="0.2">
      <c r="A212" s="22" t="s">
        <v>194</v>
      </c>
      <c r="B212" s="23">
        <v>0</v>
      </c>
      <c r="C212" s="24">
        <f>IFERROR(B212/B116,"―")</f>
        <v>0</v>
      </c>
      <c r="D212" s="23">
        <v>0</v>
      </c>
      <c r="E212" s="24">
        <f>IFERROR(D212/D116,"―")</f>
        <v>0</v>
      </c>
      <c r="F212" s="25">
        <f t="shared" si="20"/>
        <v>0</v>
      </c>
      <c r="G212" s="26" t="str">
        <f t="shared" si="21"/>
        <v>―</v>
      </c>
      <c r="H212" s="23">
        <v>3082.92</v>
      </c>
      <c r="I212" s="24">
        <f>IFERROR(H212/H116,"―")</f>
        <v>2.9482768966324454E-4</v>
      </c>
      <c r="J212" s="27">
        <f t="shared" si="22"/>
        <v>-3082.92</v>
      </c>
      <c r="K212" s="26">
        <f t="shared" si="23"/>
        <v>-1</v>
      </c>
    </row>
    <row r="213" spans="1:11" hidden="1" outlineLevel="2" collapsed="1" x14ac:dyDescent="0.2">
      <c r="A213" s="21" t="s">
        <v>195</v>
      </c>
      <c r="B213" s="16">
        <f>SUM(B214:B222)</f>
        <v>88543.31</v>
      </c>
      <c r="C213" s="17">
        <f>IFERROR(B213/B116,"―")</f>
        <v>8.5299409619134011E-3</v>
      </c>
      <c r="D213" s="16">
        <f>SUM(D214:D222)</f>
        <v>88543.31</v>
      </c>
      <c r="E213" s="17">
        <f>IFERROR(D213/D116,"―")</f>
        <v>7.2349035495982055E-3</v>
      </c>
      <c r="F213" s="18">
        <f t="shared" si="20"/>
        <v>0</v>
      </c>
      <c r="G213" s="19">
        <f t="shared" si="21"/>
        <v>0</v>
      </c>
      <c r="H213" s="16">
        <f>SUM(H214:H222)</f>
        <v>94044.540000000008</v>
      </c>
      <c r="I213" s="17">
        <f>IFERROR(H213/H116,"―")</f>
        <v>8.993724927550047E-3</v>
      </c>
      <c r="J213" s="20">
        <f t="shared" si="22"/>
        <v>-5501.2300000000105</v>
      </c>
      <c r="K213" s="19">
        <f t="shared" si="23"/>
        <v>-5.8496006254058042E-2</v>
      </c>
    </row>
    <row r="214" spans="1:11" hidden="1" outlineLevel="5" x14ac:dyDescent="0.2">
      <c r="A214" s="22" t="s">
        <v>196</v>
      </c>
      <c r="B214" s="23">
        <v>558.03</v>
      </c>
      <c r="C214" s="24">
        <f>IFERROR(B214/B116,"―")</f>
        <v>5.3758583849830498E-5</v>
      </c>
      <c r="D214" s="23">
        <v>558.03</v>
      </c>
      <c r="E214" s="24">
        <f>IFERROR(D214/D116,"―")</f>
        <v>4.5596818413297251E-5</v>
      </c>
      <c r="F214" s="25">
        <f t="shared" si="20"/>
        <v>0</v>
      </c>
      <c r="G214" s="26">
        <f t="shared" si="21"/>
        <v>0</v>
      </c>
      <c r="H214" s="23">
        <v>575.05999999999995</v>
      </c>
      <c r="I214" s="24">
        <f>IFERROR(H214/H116,"―")</f>
        <v>5.4994489385954032E-5</v>
      </c>
      <c r="J214" s="27">
        <f t="shared" si="22"/>
        <v>-17.029999999999973</v>
      </c>
      <c r="K214" s="26">
        <f t="shared" si="23"/>
        <v>-2.9614301116405176E-2</v>
      </c>
    </row>
    <row r="215" spans="1:11" hidden="1" outlineLevel="5" x14ac:dyDescent="0.2">
      <c r="A215" s="22" t="s">
        <v>197</v>
      </c>
      <c r="B215" s="23">
        <v>2421.84</v>
      </c>
      <c r="C215" s="24">
        <f>IFERROR(B215/B116,"―")</f>
        <v>2.3331127127730321E-4</v>
      </c>
      <c r="D215" s="23">
        <v>2421.84</v>
      </c>
      <c r="E215" s="24">
        <f>IFERROR(D215/D116,"―")</f>
        <v>1.9788935846828991E-4</v>
      </c>
      <c r="F215" s="25">
        <f t="shared" si="20"/>
        <v>0</v>
      </c>
      <c r="G215" s="26">
        <f t="shared" si="21"/>
        <v>0</v>
      </c>
      <c r="H215" s="23">
        <v>518.49</v>
      </c>
      <c r="I215" s="24">
        <f>IFERROR(H215/H116,"―")</f>
        <v>4.9584552571424386E-5</v>
      </c>
      <c r="J215" s="27">
        <f t="shared" si="22"/>
        <v>1903.3500000000001</v>
      </c>
      <c r="K215" s="26">
        <f t="shared" si="23"/>
        <v>3.6709483307296189</v>
      </c>
    </row>
    <row r="216" spans="1:11" hidden="1" outlineLevel="5" x14ac:dyDescent="0.2">
      <c r="A216" s="22" t="s">
        <v>198</v>
      </c>
      <c r="B216" s="23">
        <v>63671.73</v>
      </c>
      <c r="C216" s="24">
        <f>IFERROR(B216/B116,"―")</f>
        <v>6.1339032598046132E-3</v>
      </c>
      <c r="D216" s="23">
        <v>63671.73</v>
      </c>
      <c r="E216" s="24">
        <f>IFERROR(D216/D116,"―")</f>
        <v>5.2026384080972191E-3</v>
      </c>
      <c r="F216" s="25">
        <f t="shared" si="20"/>
        <v>0</v>
      </c>
      <c r="G216" s="26">
        <f t="shared" si="21"/>
        <v>0</v>
      </c>
      <c r="H216" s="23">
        <v>60793.22</v>
      </c>
      <c r="I216" s="24">
        <f>IFERROR(H216/H116,"―")</f>
        <v>5.8138143707230005E-3</v>
      </c>
      <c r="J216" s="27">
        <f t="shared" si="22"/>
        <v>2878.510000000002</v>
      </c>
      <c r="K216" s="26">
        <f t="shared" si="23"/>
        <v>4.7349194531890237E-2</v>
      </c>
    </row>
    <row r="217" spans="1:11" hidden="1" outlineLevel="5" x14ac:dyDescent="0.2">
      <c r="A217" s="22" t="s">
        <v>199</v>
      </c>
      <c r="B217" s="23">
        <v>2763.51</v>
      </c>
      <c r="C217" s="24">
        <f>IFERROR(B217/B116,"―")</f>
        <v>2.6622651838583068E-4</v>
      </c>
      <c r="D217" s="23">
        <v>2763.51</v>
      </c>
      <c r="E217" s="24">
        <f>IFERROR(D217/D116,"―")</f>
        <v>2.2580732873381557E-4</v>
      </c>
      <c r="F217" s="25">
        <f t="shared" si="20"/>
        <v>0</v>
      </c>
      <c r="G217" s="26">
        <f t="shared" si="21"/>
        <v>0</v>
      </c>
      <c r="H217" s="23">
        <v>4475.66</v>
      </c>
      <c r="I217" s="24">
        <f>IFERROR(H217/H116,"―")</f>
        <v>4.2801905255997468E-4</v>
      </c>
      <c r="J217" s="27">
        <f t="shared" si="22"/>
        <v>-1712.1499999999996</v>
      </c>
      <c r="K217" s="26">
        <f t="shared" si="23"/>
        <v>-0.38254693162572662</v>
      </c>
    </row>
    <row r="218" spans="1:11" hidden="1" outlineLevel="5" x14ac:dyDescent="0.2">
      <c r="A218" s="22" t="s">
        <v>200</v>
      </c>
      <c r="B218" s="23">
        <v>10391.73</v>
      </c>
      <c r="C218" s="24">
        <f>IFERROR(B218/B116,"―")</f>
        <v>1.0011015331609396E-3</v>
      </c>
      <c r="D218" s="23">
        <v>10391.73</v>
      </c>
      <c r="E218" s="24">
        <f>IFERROR(D218/D116,"―")</f>
        <v>8.4911174275578987E-4</v>
      </c>
      <c r="F218" s="25">
        <f t="shared" si="20"/>
        <v>0</v>
      </c>
      <c r="G218" s="26">
        <f t="shared" si="21"/>
        <v>0</v>
      </c>
      <c r="H218" s="23">
        <v>14247.62</v>
      </c>
      <c r="I218" s="24">
        <f>IFERROR(H218/H116,"―")</f>
        <v>1.3625371037197971E-3</v>
      </c>
      <c r="J218" s="27">
        <f t="shared" si="22"/>
        <v>-3855.8900000000012</v>
      </c>
      <c r="K218" s="26">
        <f t="shared" si="23"/>
        <v>-0.27063397255120514</v>
      </c>
    </row>
    <row r="219" spans="1:11" hidden="1" outlineLevel="5" x14ac:dyDescent="0.2">
      <c r="A219" s="22" t="s">
        <v>201</v>
      </c>
      <c r="B219" s="23">
        <v>3057.81</v>
      </c>
      <c r="C219" s="24">
        <f>IFERROR(B219/B116,"―")</f>
        <v>2.9457831170698741E-4</v>
      </c>
      <c r="D219" s="23">
        <v>3057.81</v>
      </c>
      <c r="E219" s="24">
        <f>IFERROR(D219/D116,"―")</f>
        <v>2.4985468041568461E-4</v>
      </c>
      <c r="F219" s="25">
        <f t="shared" si="20"/>
        <v>0</v>
      </c>
      <c r="G219" s="26">
        <f t="shared" si="21"/>
        <v>0</v>
      </c>
      <c r="H219" s="23">
        <v>4453.21</v>
      </c>
      <c r="I219" s="24">
        <f>IFERROR(H219/H116,"―")</f>
        <v>4.258721004389531E-4</v>
      </c>
      <c r="J219" s="27">
        <f t="shared" si="22"/>
        <v>-1395.4</v>
      </c>
      <c r="K219" s="26">
        <f t="shared" si="23"/>
        <v>-0.31334700137653515</v>
      </c>
    </row>
    <row r="220" spans="1:11" hidden="1" outlineLevel="5" x14ac:dyDescent="0.2">
      <c r="A220" s="22" t="s">
        <v>202</v>
      </c>
      <c r="B220" s="23">
        <v>4592.16</v>
      </c>
      <c r="C220" s="24">
        <f>IFERROR(B220/B116,"―")</f>
        <v>4.4239201908828846E-4</v>
      </c>
      <c r="D220" s="23">
        <v>4592.16</v>
      </c>
      <c r="E220" s="24">
        <f>IFERROR(D220/D116,"―")</f>
        <v>3.7522693339929236E-4</v>
      </c>
      <c r="F220" s="25">
        <f t="shared" si="20"/>
        <v>0</v>
      </c>
      <c r="G220" s="26">
        <f t="shared" si="21"/>
        <v>0</v>
      </c>
      <c r="H220" s="23">
        <v>7691.47</v>
      </c>
      <c r="I220" s="24">
        <f>IFERROR(H220/H116,"―")</f>
        <v>7.3555535992311045E-4</v>
      </c>
      <c r="J220" s="27">
        <f t="shared" si="22"/>
        <v>-3099.3100000000004</v>
      </c>
      <c r="K220" s="26">
        <f t="shared" si="23"/>
        <v>-0.40295418171038833</v>
      </c>
    </row>
    <row r="221" spans="1:11" hidden="1" outlineLevel="5" x14ac:dyDescent="0.2">
      <c r="A221" s="22" t="s">
        <v>203</v>
      </c>
      <c r="B221" s="23">
        <v>1086.5</v>
      </c>
      <c r="C221" s="24">
        <f>IFERROR(B221/B116,"―")</f>
        <v>1.0466946463960869E-4</v>
      </c>
      <c r="D221" s="23">
        <v>1086.5</v>
      </c>
      <c r="E221" s="24">
        <f>IFERROR(D221/D116,"―")</f>
        <v>8.8778279314817243E-5</v>
      </c>
      <c r="F221" s="25">
        <f t="shared" si="20"/>
        <v>0</v>
      </c>
      <c r="G221" s="26">
        <f t="shared" si="21"/>
        <v>0</v>
      </c>
      <c r="H221" s="23">
        <v>558.75</v>
      </c>
      <c r="I221" s="24">
        <f>IFERROR(H221/H116,"―")</f>
        <v>5.3434721497586018E-5</v>
      </c>
      <c r="J221" s="27">
        <f t="shared" si="22"/>
        <v>527.75</v>
      </c>
      <c r="K221" s="26">
        <f t="shared" si="23"/>
        <v>0.94451901565995522</v>
      </c>
    </row>
    <row r="222" spans="1:11" hidden="1" outlineLevel="5" x14ac:dyDescent="0.2">
      <c r="A222" s="22" t="s">
        <v>204</v>
      </c>
      <c r="B222" s="23">
        <v>0</v>
      </c>
      <c r="C222" s="24">
        <f>IFERROR(B222/B116,"―")</f>
        <v>0</v>
      </c>
      <c r="D222" s="23">
        <v>0</v>
      </c>
      <c r="E222" s="24">
        <f>IFERROR(D222/D116,"―")</f>
        <v>0</v>
      </c>
      <c r="F222" s="25">
        <f t="shared" si="20"/>
        <v>0</v>
      </c>
      <c r="G222" s="26" t="str">
        <f t="shared" si="21"/>
        <v>―</v>
      </c>
      <c r="H222" s="23">
        <v>731.06</v>
      </c>
      <c r="I222" s="24">
        <f>IFERROR(H222/H116,"―")</f>
        <v>6.9913176730246505E-5</v>
      </c>
      <c r="J222" s="27">
        <f t="shared" si="22"/>
        <v>-731.06</v>
      </c>
      <c r="K222" s="26">
        <f t="shared" si="23"/>
        <v>-1</v>
      </c>
    </row>
    <row r="223" spans="1:11" hidden="1" outlineLevel="2" x14ac:dyDescent="0.2">
      <c r="A223" s="21" t="s">
        <v>205</v>
      </c>
      <c r="B223" s="16">
        <v>0</v>
      </c>
      <c r="C223" s="17">
        <f>IFERROR(B223/B116,"―")</f>
        <v>0</v>
      </c>
      <c r="D223" s="16">
        <v>0</v>
      </c>
      <c r="E223" s="17">
        <f>IFERROR(D223/D116,"―")</f>
        <v>0</v>
      </c>
      <c r="F223" s="18">
        <f t="shared" si="20"/>
        <v>0</v>
      </c>
      <c r="G223" s="19" t="str">
        <f t="shared" si="21"/>
        <v>―</v>
      </c>
      <c r="H223" s="16">
        <v>0</v>
      </c>
      <c r="I223" s="17">
        <f>IFERROR(H223/H116,"―")</f>
        <v>0</v>
      </c>
      <c r="J223" s="20">
        <f t="shared" si="22"/>
        <v>0</v>
      </c>
      <c r="K223" s="19" t="str">
        <f t="shared" si="23"/>
        <v>―</v>
      </c>
    </row>
    <row r="224" spans="1:11" hidden="1" outlineLevel="2" x14ac:dyDescent="0.2">
      <c r="A224" s="21" t="s">
        <v>206</v>
      </c>
      <c r="B224" s="16">
        <v>0</v>
      </c>
      <c r="C224" s="17">
        <f>IFERROR(B224/B116,"―")</f>
        <v>0</v>
      </c>
      <c r="D224" s="16">
        <v>0</v>
      </c>
      <c r="E224" s="17">
        <f>IFERROR(D224/D116,"―")</f>
        <v>0</v>
      </c>
      <c r="F224" s="18">
        <f t="shared" si="20"/>
        <v>0</v>
      </c>
      <c r="G224" s="19" t="str">
        <f t="shared" si="21"/>
        <v>―</v>
      </c>
      <c r="H224" s="16">
        <v>0</v>
      </c>
      <c r="I224" s="17">
        <f>IFERROR(H224/H116,"―")</f>
        <v>0</v>
      </c>
      <c r="J224" s="20">
        <f t="shared" si="22"/>
        <v>0</v>
      </c>
      <c r="K224" s="19" t="str">
        <f t="shared" si="23"/>
        <v>―</v>
      </c>
    </row>
    <row r="225" spans="1:11" hidden="1" outlineLevel="2" x14ac:dyDescent="0.2">
      <c r="A225" s="21" t="s">
        <v>207</v>
      </c>
      <c r="B225" s="16">
        <v>0</v>
      </c>
      <c r="C225" s="17">
        <f>IFERROR(B225/B116,"―")</f>
        <v>0</v>
      </c>
      <c r="D225" s="16">
        <v>0</v>
      </c>
      <c r="E225" s="17">
        <f>IFERROR(D225/D116,"―")</f>
        <v>0</v>
      </c>
      <c r="F225" s="18">
        <f t="shared" si="20"/>
        <v>0</v>
      </c>
      <c r="G225" s="19" t="str">
        <f t="shared" si="21"/>
        <v>―</v>
      </c>
      <c r="H225" s="16">
        <v>0</v>
      </c>
      <c r="I225" s="17">
        <f>IFERROR(H225/H116,"―")</f>
        <v>0</v>
      </c>
      <c r="J225" s="20">
        <f t="shared" si="22"/>
        <v>0</v>
      </c>
      <c r="K225" s="19" t="str">
        <f t="shared" si="23"/>
        <v>―</v>
      </c>
    </row>
    <row r="226" spans="1:11" hidden="1" outlineLevel="2" collapsed="1" x14ac:dyDescent="0.2">
      <c r="A226" s="21" t="s">
        <v>208</v>
      </c>
      <c r="B226" s="16">
        <f>SUM(B227:B233)</f>
        <v>271745.11</v>
      </c>
      <c r="C226" s="17">
        <f>IFERROR(B226/B116,"―")</f>
        <v>2.6178937121151932E-2</v>
      </c>
      <c r="D226" s="16">
        <f>SUM(D227:D233)</f>
        <v>271745.11</v>
      </c>
      <c r="E226" s="17">
        <f>IFERROR(D226/D116,"―")</f>
        <v>2.220438405707845E-2</v>
      </c>
      <c r="F226" s="18">
        <f t="shared" si="20"/>
        <v>0</v>
      </c>
      <c r="G226" s="19">
        <f t="shared" si="21"/>
        <v>0</v>
      </c>
      <c r="H226" s="16">
        <f>SUM(H227:H233)</f>
        <v>416599.57</v>
      </c>
      <c r="I226" s="17">
        <f>IFERROR(H226/H116,"―")</f>
        <v>3.9840504696132602E-2</v>
      </c>
      <c r="J226" s="20">
        <f t="shared" si="22"/>
        <v>-144854.46000000002</v>
      </c>
      <c r="K226" s="19">
        <f t="shared" si="23"/>
        <v>-0.34770669590465497</v>
      </c>
    </row>
    <row r="227" spans="1:11" hidden="1" outlineLevel="5" x14ac:dyDescent="0.2">
      <c r="A227" s="22" t="s">
        <v>209</v>
      </c>
      <c r="B227" s="23">
        <v>10702.71</v>
      </c>
      <c r="C227" s="24">
        <f>IFERROR(B227/B116,"―")</f>
        <v>1.0310602171127348E-3</v>
      </c>
      <c r="D227" s="23">
        <v>10702.71</v>
      </c>
      <c r="E227" s="24">
        <f>IFERROR(D227/D116,"―")</f>
        <v>8.7452202283063742E-4</v>
      </c>
      <c r="F227" s="25">
        <f t="shared" si="20"/>
        <v>0</v>
      </c>
      <c r="G227" s="26">
        <f t="shared" si="21"/>
        <v>0</v>
      </c>
      <c r="H227" s="23">
        <v>12216.98</v>
      </c>
      <c r="I227" s="24">
        <f>IFERROR(H227/H116,"―")</f>
        <v>1.1683416981504761E-3</v>
      </c>
      <c r="J227" s="27">
        <f t="shared" si="22"/>
        <v>-1514.2700000000004</v>
      </c>
      <c r="K227" s="26">
        <f t="shared" si="23"/>
        <v>-0.12394798059749634</v>
      </c>
    </row>
    <row r="228" spans="1:11" hidden="1" outlineLevel="5" x14ac:dyDescent="0.2">
      <c r="A228" s="22" t="s">
        <v>210</v>
      </c>
      <c r="B228" s="23">
        <v>0</v>
      </c>
      <c r="C228" s="24">
        <f>IFERROR(B228/B116,"―")</f>
        <v>0</v>
      </c>
      <c r="D228" s="23">
        <v>0</v>
      </c>
      <c r="E228" s="24">
        <f>IFERROR(D228/D116,"―")</f>
        <v>0</v>
      </c>
      <c r="F228" s="25">
        <f t="shared" si="20"/>
        <v>0</v>
      </c>
      <c r="G228" s="26" t="str">
        <f t="shared" si="21"/>
        <v>―</v>
      </c>
      <c r="H228" s="23">
        <v>250</v>
      </c>
      <c r="I228" s="24">
        <f>IFERROR(H228/H116,"―")</f>
        <v>2.3908152795340503E-5</v>
      </c>
      <c r="J228" s="27">
        <f t="shared" si="22"/>
        <v>-250</v>
      </c>
      <c r="K228" s="26">
        <f t="shared" si="23"/>
        <v>-1</v>
      </c>
    </row>
    <row r="229" spans="1:11" hidden="1" outlineLevel="5" x14ac:dyDescent="0.2">
      <c r="A229" s="22" t="s">
        <v>211</v>
      </c>
      <c r="B229" s="23">
        <v>0</v>
      </c>
      <c r="C229" s="24">
        <f>IFERROR(B229/B116,"―")</f>
        <v>0</v>
      </c>
      <c r="D229" s="23">
        <v>0</v>
      </c>
      <c r="E229" s="24">
        <f>IFERROR(D229/D116,"―")</f>
        <v>0</v>
      </c>
      <c r="F229" s="25">
        <f t="shared" si="20"/>
        <v>0</v>
      </c>
      <c r="G229" s="26" t="str">
        <f t="shared" si="21"/>
        <v>―</v>
      </c>
      <c r="H229" s="23">
        <v>450</v>
      </c>
      <c r="I229" s="24">
        <f>IFERROR(H229/H116,"―")</f>
        <v>4.3034675031612904E-5</v>
      </c>
      <c r="J229" s="27">
        <f t="shared" si="22"/>
        <v>-450</v>
      </c>
      <c r="K229" s="26">
        <f t="shared" si="23"/>
        <v>-1</v>
      </c>
    </row>
    <row r="230" spans="1:11" hidden="1" outlineLevel="5" x14ac:dyDescent="0.2">
      <c r="A230" s="22" t="s">
        <v>212</v>
      </c>
      <c r="B230" s="23">
        <v>440</v>
      </c>
      <c r="C230" s="24">
        <f>IFERROR(B230/B116,"―")</f>
        <v>4.2388002247057359E-5</v>
      </c>
      <c r="D230" s="23">
        <v>440</v>
      </c>
      <c r="E230" s="24">
        <f>IFERROR(D230/D116,"―")</f>
        <v>3.5952547536603396E-5</v>
      </c>
      <c r="F230" s="25">
        <f t="shared" si="20"/>
        <v>0</v>
      </c>
      <c r="G230" s="26">
        <f t="shared" si="21"/>
        <v>0</v>
      </c>
      <c r="H230" s="23">
        <v>368.81</v>
      </c>
      <c r="I230" s="24">
        <f>IFERROR(H230/H116,"―")</f>
        <v>3.5270263329798125E-5</v>
      </c>
      <c r="J230" s="27">
        <f t="shared" si="22"/>
        <v>71.19</v>
      </c>
      <c r="K230" s="26">
        <f t="shared" si="23"/>
        <v>0.19302621946259602</v>
      </c>
    </row>
    <row r="231" spans="1:11" hidden="1" outlineLevel="5" x14ac:dyDescent="0.2">
      <c r="A231" s="22" t="s">
        <v>213</v>
      </c>
      <c r="B231" s="23">
        <v>275</v>
      </c>
      <c r="C231" s="24">
        <f>IFERROR(B231/B116,"―")</f>
        <v>2.6492501404410853E-5</v>
      </c>
      <c r="D231" s="23">
        <v>275</v>
      </c>
      <c r="E231" s="24">
        <f>IFERROR(D231/D116,"―")</f>
        <v>2.2470342210377121E-5</v>
      </c>
      <c r="F231" s="25">
        <f t="shared" si="20"/>
        <v>0</v>
      </c>
      <c r="G231" s="26">
        <f t="shared" si="21"/>
        <v>0</v>
      </c>
      <c r="H231" s="23">
        <v>287.5</v>
      </c>
      <c r="I231" s="24">
        <f>IFERROR(H231/H116,"―")</f>
        <v>2.7494375714641576E-5</v>
      </c>
      <c r="J231" s="27">
        <f t="shared" si="22"/>
        <v>-12.5</v>
      </c>
      <c r="K231" s="26">
        <f t="shared" si="23"/>
        <v>-4.3478260869565188E-2</v>
      </c>
    </row>
    <row r="232" spans="1:11" hidden="1" outlineLevel="5" x14ac:dyDescent="0.2">
      <c r="A232" s="22" t="s">
        <v>214</v>
      </c>
      <c r="B232" s="23">
        <v>1000</v>
      </c>
      <c r="C232" s="24">
        <f>IFERROR(B232/B116,"―")</f>
        <v>9.6336368743312191E-5</v>
      </c>
      <c r="D232" s="23">
        <v>1000</v>
      </c>
      <c r="E232" s="24">
        <f>IFERROR(D232/D116,"―")</f>
        <v>8.1710335310462259E-5</v>
      </c>
      <c r="F232" s="25">
        <f t="shared" si="20"/>
        <v>0</v>
      </c>
      <c r="G232" s="26">
        <f t="shared" si="21"/>
        <v>0</v>
      </c>
      <c r="H232" s="23">
        <v>0</v>
      </c>
      <c r="I232" s="24">
        <f>IFERROR(H232/H116,"―")</f>
        <v>0</v>
      </c>
      <c r="J232" s="27">
        <f t="shared" si="22"/>
        <v>1000</v>
      </c>
      <c r="K232" s="26" t="str">
        <f t="shared" si="23"/>
        <v>―</v>
      </c>
    </row>
    <row r="233" spans="1:11" hidden="1" outlineLevel="5" x14ac:dyDescent="0.2">
      <c r="A233" s="22" t="s">
        <v>215</v>
      </c>
      <c r="B233" s="23">
        <v>259327.4</v>
      </c>
      <c r="C233" s="24">
        <f>IFERROR(B233/B116,"―")</f>
        <v>2.4982660031644417E-2</v>
      </c>
      <c r="D233" s="23">
        <v>259327.4</v>
      </c>
      <c r="E233" s="24">
        <f>IFERROR(D233/D116,"―")</f>
        <v>2.1189728809190369E-2</v>
      </c>
      <c r="F233" s="25">
        <f t="shared" si="20"/>
        <v>0</v>
      </c>
      <c r="G233" s="26">
        <f t="shared" si="21"/>
        <v>0</v>
      </c>
      <c r="H233" s="23">
        <v>403026.28</v>
      </c>
      <c r="I233" s="24">
        <f>IFERROR(H233/H116,"―")</f>
        <v>3.8542455531110735E-2</v>
      </c>
      <c r="J233" s="27">
        <f t="shared" si="22"/>
        <v>-143698.88000000003</v>
      </c>
      <c r="K233" s="26">
        <f t="shared" si="23"/>
        <v>-0.35654965229562713</v>
      </c>
    </row>
    <row r="234" spans="1:11" hidden="1" outlineLevel="2" collapsed="1" x14ac:dyDescent="0.2">
      <c r="A234" s="21" t="s">
        <v>216</v>
      </c>
      <c r="B234" s="16">
        <f>SUM(B235:B238)</f>
        <v>4716.55</v>
      </c>
      <c r="C234" s="17">
        <f>IFERROR(B234/B116,"―")</f>
        <v>4.5437529999626912E-4</v>
      </c>
      <c r="D234" s="16">
        <f>SUM(D235:D238)</f>
        <v>4716.55</v>
      </c>
      <c r="E234" s="17">
        <f>IFERROR(D234/D116,"―")</f>
        <v>3.8539088200856075E-4</v>
      </c>
      <c r="F234" s="18">
        <f t="shared" si="20"/>
        <v>0</v>
      </c>
      <c r="G234" s="19">
        <f t="shared" si="21"/>
        <v>0</v>
      </c>
      <c r="H234" s="16">
        <f>SUM(H235:H238)</f>
        <v>1276.47</v>
      </c>
      <c r="I234" s="17">
        <f>IFERROR(H234/H116,"―")</f>
        <v>1.2207215919467316E-4</v>
      </c>
      <c r="J234" s="20">
        <f t="shared" si="22"/>
        <v>3440.08</v>
      </c>
      <c r="K234" s="19">
        <f t="shared" si="23"/>
        <v>2.6949947903201799</v>
      </c>
    </row>
    <row r="235" spans="1:11" hidden="1" outlineLevel="5" x14ac:dyDescent="0.2">
      <c r="A235" s="22" t="s">
        <v>217</v>
      </c>
      <c r="B235" s="23">
        <v>774.55</v>
      </c>
      <c r="C235" s="24">
        <f>IFERROR(B235/B116,"―")</f>
        <v>7.4617334410132446E-5</v>
      </c>
      <c r="D235" s="23">
        <v>774.55</v>
      </c>
      <c r="E235" s="24">
        <f>IFERROR(D235/D116,"―")</f>
        <v>6.3288740214718534E-5</v>
      </c>
      <c r="F235" s="25">
        <f t="shared" si="20"/>
        <v>0</v>
      </c>
      <c r="G235" s="26">
        <f t="shared" si="21"/>
        <v>0</v>
      </c>
      <c r="H235" s="23">
        <v>0</v>
      </c>
      <c r="I235" s="24">
        <f>IFERROR(H235/H116,"―")</f>
        <v>0</v>
      </c>
      <c r="J235" s="27">
        <f t="shared" si="22"/>
        <v>774.55</v>
      </c>
      <c r="K235" s="26" t="str">
        <f t="shared" si="23"/>
        <v>―</v>
      </c>
    </row>
    <row r="236" spans="1:11" hidden="1" outlineLevel="5" x14ac:dyDescent="0.2">
      <c r="A236" s="22" t="s">
        <v>218</v>
      </c>
      <c r="B236" s="23">
        <v>42</v>
      </c>
      <c r="C236" s="24">
        <f>IFERROR(B236/B116,"―")</f>
        <v>4.0461274872191117E-6</v>
      </c>
      <c r="D236" s="23">
        <v>42</v>
      </c>
      <c r="E236" s="24">
        <f>IFERROR(D236/D116,"―")</f>
        <v>3.4318340830394145E-6</v>
      </c>
      <c r="F236" s="25">
        <f t="shared" si="20"/>
        <v>0</v>
      </c>
      <c r="G236" s="26">
        <f t="shared" si="21"/>
        <v>0</v>
      </c>
      <c r="H236" s="23">
        <v>0</v>
      </c>
      <c r="I236" s="24">
        <f>IFERROR(H236/H116,"―")</f>
        <v>0</v>
      </c>
      <c r="J236" s="27">
        <f t="shared" si="22"/>
        <v>42</v>
      </c>
      <c r="K236" s="26" t="str">
        <f t="shared" si="23"/>
        <v>―</v>
      </c>
    </row>
    <row r="237" spans="1:11" hidden="1" outlineLevel="5" x14ac:dyDescent="0.2">
      <c r="A237" s="22" t="s">
        <v>219</v>
      </c>
      <c r="B237" s="23">
        <v>3900</v>
      </c>
      <c r="C237" s="24">
        <f>IFERROR(B237/B116,"―")</f>
        <v>3.757118380989175E-4</v>
      </c>
      <c r="D237" s="23">
        <v>3900</v>
      </c>
      <c r="E237" s="24">
        <f>IFERROR(D237/D116,"―")</f>
        <v>3.1867030771080281E-4</v>
      </c>
      <c r="F237" s="25">
        <f t="shared" si="20"/>
        <v>0</v>
      </c>
      <c r="G237" s="26">
        <f t="shared" si="21"/>
        <v>0</v>
      </c>
      <c r="H237" s="23">
        <v>0</v>
      </c>
      <c r="I237" s="24">
        <f>IFERROR(H237/H116,"―")</f>
        <v>0</v>
      </c>
      <c r="J237" s="27">
        <f t="shared" si="22"/>
        <v>3900</v>
      </c>
      <c r="K237" s="26" t="str">
        <f t="shared" si="23"/>
        <v>―</v>
      </c>
    </row>
    <row r="238" spans="1:11" hidden="1" outlineLevel="5" x14ac:dyDescent="0.2">
      <c r="A238" s="22" t="s">
        <v>220</v>
      </c>
      <c r="B238" s="23">
        <v>0</v>
      </c>
      <c r="C238" s="24">
        <f>IFERROR(B238/B116,"―")</f>
        <v>0</v>
      </c>
      <c r="D238" s="23">
        <v>0</v>
      </c>
      <c r="E238" s="24">
        <f>IFERROR(D238/D116,"―")</f>
        <v>0</v>
      </c>
      <c r="F238" s="25">
        <f t="shared" si="20"/>
        <v>0</v>
      </c>
      <c r="G238" s="26" t="str">
        <f t="shared" si="21"/>
        <v>―</v>
      </c>
      <c r="H238" s="23">
        <v>1276.47</v>
      </c>
      <c r="I238" s="24">
        <f>IFERROR(H238/H116,"―")</f>
        <v>1.2207215919467316E-4</v>
      </c>
      <c r="J238" s="27">
        <f t="shared" si="22"/>
        <v>-1276.47</v>
      </c>
      <c r="K238" s="26">
        <f t="shared" si="23"/>
        <v>-1</v>
      </c>
    </row>
    <row r="239" spans="1:11" hidden="1" outlineLevel="2" x14ac:dyDescent="0.2">
      <c r="A239" s="21" t="s">
        <v>221</v>
      </c>
      <c r="B239" s="16">
        <v>0</v>
      </c>
      <c r="C239" s="17">
        <f>IFERROR(B239/B116,"―")</f>
        <v>0</v>
      </c>
      <c r="D239" s="16">
        <v>0</v>
      </c>
      <c r="E239" s="17">
        <f>IFERROR(D239/D116,"―")</f>
        <v>0</v>
      </c>
      <c r="F239" s="18">
        <f t="shared" si="20"/>
        <v>0</v>
      </c>
      <c r="G239" s="19" t="str">
        <f t="shared" si="21"/>
        <v>―</v>
      </c>
      <c r="H239" s="16">
        <v>0</v>
      </c>
      <c r="I239" s="17">
        <f>IFERROR(H239/H116,"―")</f>
        <v>0</v>
      </c>
      <c r="J239" s="20">
        <f t="shared" si="22"/>
        <v>0</v>
      </c>
      <c r="K239" s="19" t="str">
        <f t="shared" si="23"/>
        <v>―</v>
      </c>
    </row>
    <row r="240" spans="1:11" outlineLevel="1" collapsed="1" x14ac:dyDescent="0.2">
      <c r="A240" s="15" t="s">
        <v>222</v>
      </c>
      <c r="B240" s="16">
        <f>IFERROR(B241,"―")</f>
        <v>148338.79999999999</v>
      </c>
      <c r="C240" s="17">
        <f>IFERROR(B240/B116,"―")</f>
        <v>1.4290421335740437E-2</v>
      </c>
      <c r="D240" s="16">
        <f>IFERROR(D241,"―")</f>
        <v>148338.79999999999</v>
      </c>
      <c r="E240" s="17">
        <f>IFERROR(D240/D116,"―")</f>
        <v>1.2120813087551597E-2</v>
      </c>
      <c r="F240" s="18">
        <f t="shared" ref="F240:F252" si="24">IFERROR(B240-D240,"―")</f>
        <v>0</v>
      </c>
      <c r="G240" s="19">
        <f t="shared" ref="G240:G252" si="25">IFERROR((B240/D240-1)*D240/ABS(D240),"―")</f>
        <v>0</v>
      </c>
      <c r="H240" s="16">
        <f>IFERROR(H241,"―")</f>
        <v>167780.33999999997</v>
      </c>
      <c r="I240" s="17">
        <f>IFERROR(H240/H116,"―")</f>
        <v>1.6045272019096717E-2</v>
      </c>
      <c r="J240" s="20">
        <f t="shared" ref="J240:J252" si="26">IFERROR(B240-H240,"―")</f>
        <v>-19441.539999999979</v>
      </c>
      <c r="K240" s="19">
        <f t="shared" ref="K240:K252" si="27">IFERROR((B240/H240-1)*H240/ABS(H240),"―")</f>
        <v>-0.11587495888970056</v>
      </c>
    </row>
    <row r="241" spans="1:11" hidden="1" outlineLevel="2" collapsed="1" x14ac:dyDescent="0.2">
      <c r="A241" s="21" t="s">
        <v>223</v>
      </c>
      <c r="B241" s="16">
        <f>SUM(B242:B252)</f>
        <v>148338.79999999999</v>
      </c>
      <c r="C241" s="17">
        <f>IFERROR(B241/B116,"―")</f>
        <v>1.4290421335740437E-2</v>
      </c>
      <c r="D241" s="16">
        <f>SUM(D242:D252)</f>
        <v>148338.79999999999</v>
      </c>
      <c r="E241" s="17">
        <f>IFERROR(D241/D116,"―")</f>
        <v>1.2120813087551597E-2</v>
      </c>
      <c r="F241" s="18">
        <f t="shared" si="24"/>
        <v>0</v>
      </c>
      <c r="G241" s="19">
        <f t="shared" si="25"/>
        <v>0</v>
      </c>
      <c r="H241" s="16">
        <f>SUM(H242:H252)</f>
        <v>167780.33999999997</v>
      </c>
      <c r="I241" s="17">
        <f>IFERROR(H241/H116,"―")</f>
        <v>1.6045272019096717E-2</v>
      </c>
      <c r="J241" s="20">
        <f t="shared" si="26"/>
        <v>-19441.539999999979</v>
      </c>
      <c r="K241" s="19">
        <f t="shared" si="27"/>
        <v>-0.11587495888970056</v>
      </c>
    </row>
    <row r="242" spans="1:11" hidden="1" outlineLevel="5" x14ac:dyDescent="0.2">
      <c r="A242" s="22" t="s">
        <v>224</v>
      </c>
      <c r="B242" s="23">
        <v>103783.91</v>
      </c>
      <c r="C242" s="24">
        <f>IFERROR(B242/B116,"―")</f>
        <v>9.9981650233827261E-3</v>
      </c>
      <c r="D242" s="23">
        <v>103783.91</v>
      </c>
      <c r="E242" s="24">
        <f>IFERROR(D242/D116,"―")</f>
        <v>8.4802180859308365E-3</v>
      </c>
      <c r="F242" s="25">
        <f t="shared" si="24"/>
        <v>0</v>
      </c>
      <c r="G242" s="26">
        <f t="shared" si="25"/>
        <v>0</v>
      </c>
      <c r="H242" s="23">
        <v>117202.26</v>
      </c>
      <c r="I242" s="24">
        <f>IFERROR(H242/H116,"―")</f>
        <v>1.1208358160156896E-2</v>
      </c>
      <c r="J242" s="27">
        <f t="shared" si="26"/>
        <v>-13418.349999999991</v>
      </c>
      <c r="K242" s="26">
        <f t="shared" si="27"/>
        <v>-0.1144888332358095</v>
      </c>
    </row>
    <row r="243" spans="1:11" hidden="1" outlineLevel="5" x14ac:dyDescent="0.2">
      <c r="A243" s="22" t="s">
        <v>225</v>
      </c>
      <c r="B243" s="23">
        <v>2767.01</v>
      </c>
      <c r="C243" s="24">
        <f>IFERROR(B243/B116,"―")</f>
        <v>2.6656369567643225E-4</v>
      </c>
      <c r="D243" s="23">
        <v>2767.01</v>
      </c>
      <c r="E243" s="24">
        <f>IFERROR(D243/D116,"―")</f>
        <v>2.2609331490740218E-4</v>
      </c>
      <c r="F243" s="25">
        <f t="shared" si="24"/>
        <v>0</v>
      </c>
      <c r="G243" s="26">
        <f t="shared" si="25"/>
        <v>0</v>
      </c>
      <c r="H243" s="23">
        <v>2960.39</v>
      </c>
      <c r="I243" s="24">
        <f>IFERROR(H243/H116,"―")</f>
        <v>2.8310982581519225E-4</v>
      </c>
      <c r="J243" s="27">
        <f t="shared" si="26"/>
        <v>-193.37999999999965</v>
      </c>
      <c r="K243" s="26">
        <f t="shared" si="27"/>
        <v>-6.5322474403710196E-2</v>
      </c>
    </row>
    <row r="244" spans="1:11" hidden="1" outlineLevel="5" x14ac:dyDescent="0.2">
      <c r="A244" s="22" t="s">
        <v>226</v>
      </c>
      <c r="B244" s="23">
        <v>7640.73</v>
      </c>
      <c r="C244" s="24">
        <f>IFERROR(B244/B116,"―")</f>
        <v>7.3608018274808767E-4</v>
      </c>
      <c r="D244" s="23">
        <v>7640.73</v>
      </c>
      <c r="E244" s="24">
        <f>IFERROR(D244/D116,"―")</f>
        <v>6.2432661031670822E-4</v>
      </c>
      <c r="F244" s="25">
        <f t="shared" si="24"/>
        <v>0</v>
      </c>
      <c r="G244" s="26">
        <f t="shared" si="25"/>
        <v>0</v>
      </c>
      <c r="H244" s="23">
        <v>7875.8</v>
      </c>
      <c r="I244" s="24">
        <f>IFERROR(H244/H116,"―")</f>
        <v>7.5318331914217096E-4</v>
      </c>
      <c r="J244" s="27">
        <f t="shared" si="26"/>
        <v>-235.07000000000062</v>
      </c>
      <c r="K244" s="26">
        <f t="shared" si="27"/>
        <v>-2.9847126641103228E-2</v>
      </c>
    </row>
    <row r="245" spans="1:11" hidden="1" outlineLevel="5" x14ac:dyDescent="0.2">
      <c r="A245" s="22" t="s">
        <v>227</v>
      </c>
      <c r="B245" s="23">
        <v>4699.1499999999996</v>
      </c>
      <c r="C245" s="24">
        <f>IFERROR(B245/B116,"―")</f>
        <v>4.5269904718013543E-4</v>
      </c>
      <c r="D245" s="23">
        <v>4699.1499999999996</v>
      </c>
      <c r="E245" s="24">
        <f>IFERROR(D245/D116,"―")</f>
        <v>3.8396912217415866E-4</v>
      </c>
      <c r="F245" s="25">
        <f t="shared" si="24"/>
        <v>0</v>
      </c>
      <c r="G245" s="26">
        <f t="shared" si="25"/>
        <v>0</v>
      </c>
      <c r="H245" s="23">
        <v>7525.54</v>
      </c>
      <c r="I245" s="24">
        <f>IFERROR(H245/H116,"―")</f>
        <v>7.19687040749787E-4</v>
      </c>
      <c r="J245" s="27">
        <f t="shared" si="26"/>
        <v>-2826.3900000000003</v>
      </c>
      <c r="K245" s="26">
        <f t="shared" si="27"/>
        <v>-0.37557304857857376</v>
      </c>
    </row>
    <row r="246" spans="1:11" hidden="1" outlineLevel="5" x14ac:dyDescent="0.2">
      <c r="A246" s="22" t="s">
        <v>228</v>
      </c>
      <c r="B246" s="23">
        <v>6092.83</v>
      </c>
      <c r="C246" s="24">
        <f>IFERROR(B246/B116,"―")</f>
        <v>5.8696111757031481E-4</v>
      </c>
      <c r="D246" s="23">
        <v>6092.83</v>
      </c>
      <c r="E246" s="24">
        <f>IFERROR(D246/D116,"―")</f>
        <v>4.9784718228964371E-4</v>
      </c>
      <c r="F246" s="25">
        <f t="shared" si="24"/>
        <v>0</v>
      </c>
      <c r="G246" s="26">
        <f t="shared" si="25"/>
        <v>0</v>
      </c>
      <c r="H246" s="23">
        <v>9301.5</v>
      </c>
      <c r="I246" s="24">
        <f>IFERROR(H246/H116,"―")</f>
        <v>8.8952673290343875E-4</v>
      </c>
      <c r="J246" s="27">
        <f t="shared" si="26"/>
        <v>-3208.67</v>
      </c>
      <c r="K246" s="26">
        <f t="shared" si="27"/>
        <v>-0.34496264043433855</v>
      </c>
    </row>
    <row r="247" spans="1:11" hidden="1" outlineLevel="5" x14ac:dyDescent="0.2">
      <c r="A247" s="22" t="s">
        <v>229</v>
      </c>
      <c r="B247" s="23">
        <v>451.29</v>
      </c>
      <c r="C247" s="24">
        <f>IFERROR(B247/B116,"―")</f>
        <v>4.3475639850169362E-5</v>
      </c>
      <c r="D247" s="23">
        <v>451.29</v>
      </c>
      <c r="E247" s="24">
        <f>IFERROR(D247/D116,"―")</f>
        <v>3.6875057222258516E-5</v>
      </c>
      <c r="F247" s="25">
        <f t="shared" si="24"/>
        <v>0</v>
      </c>
      <c r="G247" s="26">
        <f t="shared" si="25"/>
        <v>0</v>
      </c>
      <c r="H247" s="23">
        <v>-251.29</v>
      </c>
      <c r="I247" s="24">
        <f>IFERROR(H247/H116,"―")</f>
        <v>-2.4031518863764458E-5</v>
      </c>
      <c r="J247" s="27">
        <f t="shared" si="26"/>
        <v>702.58</v>
      </c>
      <c r="K247" s="26">
        <f t="shared" si="27"/>
        <v>2.7958931911337501</v>
      </c>
    </row>
    <row r="248" spans="1:11" hidden="1" outlineLevel="5" x14ac:dyDescent="0.2">
      <c r="A248" s="22" t="s">
        <v>230</v>
      </c>
      <c r="B248" s="23">
        <v>875</v>
      </c>
      <c r="C248" s="24">
        <f>IFERROR(B248/B116,"―")</f>
        <v>8.4294322650398169E-5</v>
      </c>
      <c r="D248" s="23">
        <v>875</v>
      </c>
      <c r="E248" s="24">
        <f>IFERROR(D248/D116,"―")</f>
        <v>7.1496543396654477E-5</v>
      </c>
      <c r="F248" s="25">
        <f t="shared" si="24"/>
        <v>0</v>
      </c>
      <c r="G248" s="26">
        <f t="shared" si="25"/>
        <v>0</v>
      </c>
      <c r="H248" s="23">
        <v>325</v>
      </c>
      <c r="I248" s="24">
        <f>IFERROR(H248/H116,"―")</f>
        <v>3.1080598633942649E-5</v>
      </c>
      <c r="J248" s="27">
        <f t="shared" si="26"/>
        <v>550</v>
      </c>
      <c r="K248" s="26">
        <f t="shared" si="27"/>
        <v>1.6923076923076927</v>
      </c>
    </row>
    <row r="249" spans="1:11" hidden="1" outlineLevel="5" x14ac:dyDescent="0.2">
      <c r="A249" s="22" t="s">
        <v>231</v>
      </c>
      <c r="B249" s="23">
        <v>18660.47</v>
      </c>
      <c r="C249" s="24">
        <f>IFERROR(B249/B116,"―")</f>
        <v>1.7976819188435149E-3</v>
      </c>
      <c r="D249" s="23">
        <v>18660.47</v>
      </c>
      <c r="E249" s="24">
        <f>IFERROR(D249/D116,"―")</f>
        <v>1.5247532607508218E-3</v>
      </c>
      <c r="F249" s="25">
        <f t="shared" si="24"/>
        <v>0</v>
      </c>
      <c r="G249" s="26">
        <f t="shared" si="25"/>
        <v>0</v>
      </c>
      <c r="H249" s="23">
        <v>18654.5</v>
      </c>
      <c r="I249" s="24">
        <f>IFERROR(H249/H116,"―")</f>
        <v>1.7839785452827175E-3</v>
      </c>
      <c r="J249" s="27">
        <f t="shared" si="26"/>
        <v>5.9700000000011642</v>
      </c>
      <c r="K249" s="26">
        <f t="shared" si="27"/>
        <v>3.2003001956648625E-4</v>
      </c>
    </row>
    <row r="250" spans="1:11" hidden="1" outlineLevel="5" x14ac:dyDescent="0.2">
      <c r="A250" s="22" t="s">
        <v>232</v>
      </c>
      <c r="B250" s="23">
        <v>63.76</v>
      </c>
      <c r="C250" s="24">
        <f>IFERROR(B250/B116,"―")</f>
        <v>6.142406871073585E-6</v>
      </c>
      <c r="D250" s="23">
        <v>63.76</v>
      </c>
      <c r="E250" s="24">
        <f>IFERROR(D250/D116,"―")</f>
        <v>5.2098509793950731E-6</v>
      </c>
      <c r="F250" s="25">
        <f t="shared" si="24"/>
        <v>0</v>
      </c>
      <c r="G250" s="26">
        <f t="shared" si="25"/>
        <v>0</v>
      </c>
      <c r="H250" s="23">
        <v>176.36</v>
      </c>
      <c r="I250" s="24">
        <f>IFERROR(H250/H116,"―")</f>
        <v>1.6865767307945005E-5</v>
      </c>
      <c r="J250" s="27">
        <f t="shared" si="26"/>
        <v>-112.60000000000002</v>
      </c>
      <c r="K250" s="26">
        <f t="shared" si="27"/>
        <v>-0.63846677251077344</v>
      </c>
    </row>
    <row r="251" spans="1:11" hidden="1" outlineLevel="5" x14ac:dyDescent="0.2">
      <c r="A251" s="22" t="s">
        <v>233</v>
      </c>
      <c r="B251" s="23">
        <v>802.38</v>
      </c>
      <c r="C251" s="24">
        <f>IFERROR(B251/B116,"―")</f>
        <v>7.7298375552258838E-5</v>
      </c>
      <c r="D251" s="23">
        <v>802.38</v>
      </c>
      <c r="E251" s="24">
        <f>IFERROR(D251/D116,"―")</f>
        <v>6.5562738846408703E-5</v>
      </c>
      <c r="F251" s="25">
        <f t="shared" si="24"/>
        <v>0</v>
      </c>
      <c r="G251" s="26">
        <f t="shared" si="25"/>
        <v>0</v>
      </c>
      <c r="H251" s="23">
        <v>1025.8699999999999</v>
      </c>
      <c r="I251" s="24">
        <f>IFERROR(H251/H116,"―")</f>
        <v>9.8106626832623837E-5</v>
      </c>
      <c r="J251" s="27">
        <f t="shared" si="26"/>
        <v>-223.4899999999999</v>
      </c>
      <c r="K251" s="26">
        <f t="shared" si="27"/>
        <v>-0.21785411406903399</v>
      </c>
    </row>
    <row r="252" spans="1:11" hidden="1" outlineLevel="5" x14ac:dyDescent="0.2">
      <c r="A252" s="22" t="s">
        <v>234</v>
      </c>
      <c r="B252" s="23">
        <v>2502.27</v>
      </c>
      <c r="C252" s="24">
        <f>IFERROR(B252/B116,"―")</f>
        <v>2.4105960541532777E-4</v>
      </c>
      <c r="D252" s="23">
        <v>2502.27</v>
      </c>
      <c r="E252" s="24">
        <f>IFERROR(D252/D116,"―")</f>
        <v>2.0446132073731037E-4</v>
      </c>
      <c r="F252" s="25">
        <f t="shared" si="24"/>
        <v>0</v>
      </c>
      <c r="G252" s="26">
        <f t="shared" si="25"/>
        <v>0</v>
      </c>
      <c r="H252" s="23">
        <v>2984.41</v>
      </c>
      <c r="I252" s="24">
        <f>IFERROR(H252/H116,"―")</f>
        <v>2.8540692113576856E-4</v>
      </c>
      <c r="J252" s="27">
        <f t="shared" si="26"/>
        <v>-482.13999999999987</v>
      </c>
      <c r="K252" s="26">
        <f t="shared" si="27"/>
        <v>-0.161552869746449</v>
      </c>
    </row>
    <row r="253" spans="1:11" x14ac:dyDescent="0.2">
      <c r="A253" s="35"/>
      <c r="B253" s="35"/>
      <c r="C253" s="36"/>
      <c r="D253" s="35"/>
      <c r="E253" s="36"/>
      <c r="F253" s="35"/>
      <c r="G253" s="35"/>
      <c r="H253" s="35"/>
      <c r="I253" s="36"/>
      <c r="J253" s="35"/>
      <c r="K253" s="35"/>
    </row>
    <row r="254" spans="1:11" x14ac:dyDescent="0.2">
      <c r="A254" s="37" t="s">
        <v>235</v>
      </c>
      <c r="B254" s="38">
        <f>IFERROR(B170 - B176,"―")</f>
        <v>125780.47999999835</v>
      </c>
      <c r="C254" s="39">
        <f>IFERROR(B254/B116,"―")</f>
        <v>1.2117234701990645E-2</v>
      </c>
      <c r="D254" s="38">
        <f>IFERROR(D170 - D176,"―")</f>
        <v>304126.54999999865</v>
      </c>
      <c r="E254" s="39">
        <f>IFERROR(D254/D116,"―")</f>
        <v>2.4850282377313956E-2</v>
      </c>
      <c r="F254" s="40">
        <f>IFERROR(B254-D254,"―")</f>
        <v>-178346.0700000003</v>
      </c>
      <c r="G254" s="41">
        <f>IFERROR((B254/D254-1)*D254/ABS(D254),"―")</f>
        <v>-0.58642058708784583</v>
      </c>
      <c r="H254" s="38">
        <f>IFERROR(H170 - H176,"―")</f>
        <v>76153.440000001341</v>
      </c>
      <c r="I254" s="39">
        <f>IFERROR(H254/H116,"―")</f>
        <v>7.2827523176433092E-3</v>
      </c>
      <c r="J254" s="42">
        <f>IFERROR(B254-H254,"―")</f>
        <v>49627.03999999701</v>
      </c>
      <c r="K254" s="41">
        <f>IFERROR((B254/H254-1)*H254/ABS(H254),"―")</f>
        <v>0.65167167760243183</v>
      </c>
    </row>
    <row r="255" spans="1:11" outlineLevel="1" x14ac:dyDescent="0.2">
      <c r="A255" s="43" t="s">
        <v>77</v>
      </c>
      <c r="B255" s="44">
        <f>IFERROR(B171 - B178 - B190 - B202 - B213 - B226 - B241,"―")</f>
        <v>130497.02999999881</v>
      </c>
      <c r="C255" s="45">
        <f>IFERROR(B255/B117,"―")</f>
        <v>1.2571610001986958E-2</v>
      </c>
      <c r="D255" s="44">
        <f>IFERROR(D171 - D178 - D190 - D202 - D213 - D226 - D241,"―")</f>
        <v>308843.0999999991</v>
      </c>
      <c r="E255" s="45">
        <f>IFERROR(D255/D117,"―")</f>
        <v>2.5235673259322553E-2</v>
      </c>
      <c r="F255" s="46">
        <f>IFERROR(B255-D255,"―")</f>
        <v>-178346.0700000003</v>
      </c>
      <c r="G255" s="47">
        <f>IFERROR((B255/D255-1)*D255/ABS(D255),"―")</f>
        <v>-0.57746496522020663</v>
      </c>
      <c r="H255" s="44">
        <f>IFERROR(H171 - H178 - H190 - H202 - H213 - H226 - H241,"―")</f>
        <v>39929.910000001721</v>
      </c>
      <c r="I255" s="45">
        <f>IFERROR(H255/H117,"―")</f>
        <v>3.8186015575369433E-3</v>
      </c>
      <c r="J255" s="48">
        <f>IFERROR(B255-H255,"―")</f>
        <v>90567.119999997085</v>
      </c>
      <c r="K255" s="47">
        <f>IFERROR((B255/H255-1)*H255/ABS(H255),"―")</f>
        <v>2.2681523699901449</v>
      </c>
    </row>
    <row r="256" spans="1:11" outlineLevel="1" x14ac:dyDescent="0.2">
      <c r="A256" s="43" t="s">
        <v>78</v>
      </c>
      <c r="B256" s="44">
        <f>IFERROR(B172,"―")</f>
        <v>0</v>
      </c>
      <c r="C256" s="45" t="str">
        <f>IFERROR(B256/B118,"―")</f>
        <v>―</v>
      </c>
      <c r="D256" s="44">
        <f>IFERROR(D172,"―")</f>
        <v>0</v>
      </c>
      <c r="E256" s="45" t="str">
        <f>IFERROR(D256/D118,"―")</f>
        <v>―</v>
      </c>
      <c r="F256" s="46">
        <f>IFERROR(B256-D256,"―")</f>
        <v>0</v>
      </c>
      <c r="G256" s="47" t="str">
        <f>IFERROR((B256/D256-1)*D256/ABS(D256),"―")</f>
        <v>―</v>
      </c>
      <c r="H256" s="44">
        <f>IFERROR(H172,"―")</f>
        <v>0</v>
      </c>
      <c r="I256" s="45" t="str">
        <f>IFERROR(H256/H118,"―")</f>
        <v>―</v>
      </c>
      <c r="J256" s="48">
        <f>IFERROR(B256-H256,"―")</f>
        <v>0</v>
      </c>
      <c r="K256" s="47" t="str">
        <f>IFERROR((B256/H256-1)*H256/ABS(H256),"―")</f>
        <v>―</v>
      </c>
    </row>
    <row r="257" spans="1:11" outlineLevel="1" x14ac:dyDescent="0.2">
      <c r="A257" s="43" t="s">
        <v>79</v>
      </c>
      <c r="B257" s="44">
        <f>IFERROR(B173 - B223 - B225,"―")</f>
        <v>0</v>
      </c>
      <c r="C257" s="45" t="str">
        <f>IFERROR(B257/B119,"―")</f>
        <v>―</v>
      </c>
      <c r="D257" s="44">
        <f>IFERROR(D173 - D223 - D225,"―")</f>
        <v>0</v>
      </c>
      <c r="E257" s="45" t="str">
        <f>IFERROR(D257/D119,"―")</f>
        <v>―</v>
      </c>
      <c r="F257" s="46">
        <f>IFERROR(B257-D257,"―")</f>
        <v>0</v>
      </c>
      <c r="G257" s="47" t="str">
        <f>IFERROR((B257/D257-1)*D257/ABS(D257),"―")</f>
        <v>―</v>
      </c>
      <c r="H257" s="44">
        <f>IFERROR(H173 - H223 - H225,"―")</f>
        <v>0</v>
      </c>
      <c r="I257" s="45" t="str">
        <f>IFERROR(H257/H119,"―")</f>
        <v>―</v>
      </c>
      <c r="J257" s="48">
        <f>IFERROR(B257-H257,"―")</f>
        <v>0</v>
      </c>
      <c r="K257" s="47" t="str">
        <f>IFERROR((B257/H257-1)*H257/ABS(H257),"―")</f>
        <v>―</v>
      </c>
    </row>
    <row r="258" spans="1:11" outlineLevel="1" x14ac:dyDescent="0.2">
      <c r="A258" s="43" t="s">
        <v>80</v>
      </c>
      <c r="B258" s="44">
        <f>IFERROR(B174 - B224,"―")</f>
        <v>0</v>
      </c>
      <c r="C258" s="45" t="str">
        <f>IFERROR(B258/B120,"―")</f>
        <v>―</v>
      </c>
      <c r="D258" s="44">
        <f>IFERROR(D174 - D224,"―")</f>
        <v>0</v>
      </c>
      <c r="E258" s="45" t="str">
        <f>IFERROR(D258/D120,"―")</f>
        <v>―</v>
      </c>
      <c r="F258" s="46">
        <f>IFERROR(B258-D258,"―")</f>
        <v>0</v>
      </c>
      <c r="G258" s="47" t="str">
        <f>IFERROR((B258/D258-1)*D258/ABS(D258),"―")</f>
        <v>―</v>
      </c>
      <c r="H258" s="44">
        <f>IFERROR(H174 - H224,"―")</f>
        <v>37500</v>
      </c>
      <c r="I258" s="45" t="str">
        <f>IFERROR(H258/H120,"―")</f>
        <v>―</v>
      </c>
      <c r="J258" s="48">
        <f>IFERROR(B258-H258,"―")</f>
        <v>-37500</v>
      </c>
      <c r="K258" s="47">
        <f>IFERROR((B258/H258-1)*H258/ABS(H258),"―")</f>
        <v>-1</v>
      </c>
    </row>
    <row r="259" spans="1:11" x14ac:dyDescent="0.2">
      <c r="A259" s="35"/>
      <c r="B259" s="35"/>
      <c r="C259" s="36"/>
      <c r="D259" s="35"/>
      <c r="E259" s="36"/>
      <c r="F259" s="35"/>
      <c r="G259" s="35"/>
      <c r="H259" s="35"/>
      <c r="I259" s="36"/>
      <c r="J259" s="35"/>
      <c r="K259" s="35"/>
    </row>
    <row r="260" spans="1:11" x14ac:dyDescent="0.2">
      <c r="A260" t="s">
        <v>236</v>
      </c>
      <c r="B260" s="10">
        <f>IFERROR(B261 + B361 + B400,"―")</f>
        <v>549131.26</v>
      </c>
      <c r="C260" s="11">
        <f>IFERROR(B260/B116,"―")</f>
        <v>5.2901311551839636E-2</v>
      </c>
      <c r="D260" s="10">
        <f>IFERROR(D261 + D361 + D400,"―")</f>
        <v>647243.16999999993</v>
      </c>
      <c r="E260" s="11">
        <f>IFERROR(D260/D116,"―")</f>
        <v>5.2886456448106516E-2</v>
      </c>
      <c r="F260" s="12">
        <f t="shared" ref="F260:F291" si="28">IFERROR(B260-D260,"―")</f>
        <v>-98111.909999999916</v>
      </c>
      <c r="G260" s="13">
        <f t="shared" ref="G260:G291" si="29">IFERROR((B260/D260-1)*D260/ABS(D260),"―")</f>
        <v>-0.15158431104031567</v>
      </c>
      <c r="H260" s="10">
        <f>IFERROR(H261 + H361 + H400,"―")</f>
        <v>641066.99</v>
      </c>
      <c r="I260" s="11">
        <f>IFERROR(H260/H116,"―")</f>
        <v>6.1306910195876085E-2</v>
      </c>
      <c r="J260" s="14">
        <f t="shared" ref="J260:J291" si="30">IFERROR(B260-H260,"―")</f>
        <v>-91935.729999999981</v>
      </c>
      <c r="K260" s="13">
        <f t="shared" ref="K260:K291" si="31">IFERROR((B260/H260-1)*H260/ABS(H260),"―")</f>
        <v>-0.14341048819250546</v>
      </c>
    </row>
    <row r="261" spans="1:11" outlineLevel="1" collapsed="1" x14ac:dyDescent="0.2">
      <c r="A261" s="15" t="s">
        <v>237</v>
      </c>
      <c r="B261" s="16">
        <f>IFERROR(B262 + B263 + B269 + B270 + B288 + B291 + B303 + B309 + B312 + B317 + B319 + B322 + B324 + B327 + B334 + B339 + B345 + B349 + B355 + B356 + B357 + B358 + B359,"―")</f>
        <v>240821.21</v>
      </c>
      <c r="C261" s="17">
        <f>IFERROR(B261/B116,"―")</f>
        <v>2.319984088777062E-2</v>
      </c>
      <c r="D261" s="16">
        <f>IFERROR(D262 + D263 + D269 + D270 + D288 + D291 + D303 + D309 + D312 + D317 + D319 + D322 + D324 + D327 + D334 + D339 + D345 + D349 + D355 + D356 + D357 + D358 + D359,"―")</f>
        <v>338933.11999999994</v>
      </c>
      <c r="E261" s="17">
        <f>IFERROR(D261/D116,"―")</f>
        <v>2.7694338883021134E-2</v>
      </c>
      <c r="F261" s="18">
        <f t="shared" si="28"/>
        <v>-98111.909999999945</v>
      </c>
      <c r="G261" s="19">
        <f t="shared" si="29"/>
        <v>-0.28947277268152483</v>
      </c>
      <c r="H261" s="16">
        <f>IFERROR(H262 + H263 + H269 + H270 + H288 + H291 + H303 + H309 + H312 + H317 + H319 + H322 + H324 + H327 + H334 + H339 + H345 + H349 + H355 + H356 + H357 + H358 + H359,"―")</f>
        <v>278370.75</v>
      </c>
      <c r="I261" s="17">
        <f>IFERROR(H261/H116,"―")</f>
        <v>2.6621321699014128E-2</v>
      </c>
      <c r="J261" s="20">
        <f t="shared" si="30"/>
        <v>-37549.540000000008</v>
      </c>
      <c r="K261" s="19">
        <f t="shared" si="31"/>
        <v>-0.13489039347704457</v>
      </c>
    </row>
    <row r="262" spans="1:11" hidden="1" outlineLevel="2" x14ac:dyDescent="0.2">
      <c r="A262" s="21" t="s">
        <v>238</v>
      </c>
      <c r="B262" s="16">
        <v>0</v>
      </c>
      <c r="C262" s="17">
        <f>IFERROR(B262/B116,"―")</f>
        <v>0</v>
      </c>
      <c r="D262" s="16">
        <v>0</v>
      </c>
      <c r="E262" s="17">
        <f>IFERROR(D262/D116,"―")</f>
        <v>0</v>
      </c>
      <c r="F262" s="18">
        <f t="shared" si="28"/>
        <v>0</v>
      </c>
      <c r="G262" s="19" t="str">
        <f t="shared" si="29"/>
        <v>―</v>
      </c>
      <c r="H262" s="16">
        <v>0</v>
      </c>
      <c r="I262" s="17">
        <f>IFERROR(H262/H116,"―")</f>
        <v>0</v>
      </c>
      <c r="J262" s="20">
        <f t="shared" si="30"/>
        <v>0</v>
      </c>
      <c r="K262" s="19" t="str">
        <f t="shared" si="31"/>
        <v>―</v>
      </c>
    </row>
    <row r="263" spans="1:11" hidden="1" outlineLevel="2" collapsed="1" x14ac:dyDescent="0.2">
      <c r="A263" s="21" t="s">
        <v>239</v>
      </c>
      <c r="B263" s="16">
        <f>SUM(B264:B268)</f>
        <v>1888.09</v>
      </c>
      <c r="C263" s="17">
        <f>IFERROR(B263/B116,"―")</f>
        <v>1.8189173446056029E-4</v>
      </c>
      <c r="D263" s="16">
        <f>SUM(D264:D268)</f>
        <v>100000</v>
      </c>
      <c r="E263" s="17">
        <f>IFERROR(D263/D116,"―")</f>
        <v>8.1710335310462255E-3</v>
      </c>
      <c r="F263" s="18">
        <f t="shared" si="28"/>
        <v>-98111.91</v>
      </c>
      <c r="G263" s="19">
        <f t="shared" si="29"/>
        <v>-0.98111910000000002</v>
      </c>
      <c r="H263" s="16">
        <f>SUM(H264:H268)</f>
        <v>2256.5100000000002</v>
      </c>
      <c r="I263" s="17">
        <f>IFERROR(H263/H116,"―")</f>
        <v>2.1579594345685519E-4</v>
      </c>
      <c r="J263" s="20">
        <f t="shared" si="30"/>
        <v>-368.4200000000003</v>
      </c>
      <c r="K263" s="19">
        <f t="shared" si="31"/>
        <v>-0.16326982818600422</v>
      </c>
    </row>
    <row r="264" spans="1:11" hidden="1" outlineLevel="5" x14ac:dyDescent="0.2">
      <c r="A264" s="22" t="s">
        <v>240</v>
      </c>
      <c r="B264" s="23">
        <v>151.88999999999999</v>
      </c>
      <c r="C264" s="24">
        <f>IFERROR(B264/B116,"―")</f>
        <v>1.4632531048421686E-5</v>
      </c>
      <c r="D264" s="23">
        <v>8044.63</v>
      </c>
      <c r="E264" s="24">
        <f>IFERROR(D264/D116,"―")</f>
        <v>6.5732941474860396E-4</v>
      </c>
      <c r="F264" s="25">
        <f t="shared" si="28"/>
        <v>-7892.74</v>
      </c>
      <c r="G264" s="26">
        <f t="shared" si="29"/>
        <v>-0.98111908192172914</v>
      </c>
      <c r="H264" s="23">
        <v>218.06</v>
      </c>
      <c r="I264" s="24">
        <f>IFERROR(H264/H116,"―")</f>
        <v>2.08536471942078E-5</v>
      </c>
      <c r="J264" s="27">
        <f t="shared" si="30"/>
        <v>-66.170000000000016</v>
      </c>
      <c r="K264" s="26">
        <f t="shared" si="31"/>
        <v>-0.30344859213060638</v>
      </c>
    </row>
    <row r="265" spans="1:11" hidden="1" outlineLevel="5" x14ac:dyDescent="0.2">
      <c r="A265" s="22" t="s">
        <v>241</v>
      </c>
      <c r="B265" s="23">
        <v>829.85</v>
      </c>
      <c r="C265" s="24">
        <f>IFERROR(B265/B116,"―")</f>
        <v>7.9944735601637619E-5</v>
      </c>
      <c r="D265" s="23">
        <v>43951.82</v>
      </c>
      <c r="E265" s="24">
        <f>IFERROR(D265/D116,"―")</f>
        <v>3.5913179497050812E-3</v>
      </c>
      <c r="F265" s="25">
        <f t="shared" si="28"/>
        <v>-43121.97</v>
      </c>
      <c r="G265" s="26">
        <f t="shared" si="29"/>
        <v>-0.98111909813973575</v>
      </c>
      <c r="H265" s="23">
        <v>1001.68</v>
      </c>
      <c r="I265" s="24">
        <f>IFERROR(H265/H116,"―")</f>
        <v>9.5793273968146695E-5</v>
      </c>
      <c r="J265" s="27">
        <f t="shared" si="30"/>
        <v>-171.82999999999993</v>
      </c>
      <c r="K265" s="26">
        <f t="shared" si="31"/>
        <v>-0.17154180975960376</v>
      </c>
    </row>
    <row r="266" spans="1:11" hidden="1" outlineLevel="5" x14ac:dyDescent="0.2">
      <c r="A266" s="22" t="s">
        <v>242</v>
      </c>
      <c r="B266" s="23">
        <v>149.94999999999999</v>
      </c>
      <c r="C266" s="24">
        <f>IFERROR(B266/B116,"―")</f>
        <v>1.4445638493059661E-5</v>
      </c>
      <c r="D266" s="23">
        <v>7941.89</v>
      </c>
      <c r="E266" s="24">
        <f>IFERROR(D266/D116,"―")</f>
        <v>6.4893449489880715E-4</v>
      </c>
      <c r="F266" s="25">
        <f t="shared" si="28"/>
        <v>-7791.9400000000005</v>
      </c>
      <c r="G266" s="26">
        <f t="shared" si="29"/>
        <v>-0.98111910389088741</v>
      </c>
      <c r="H266" s="23">
        <v>257.93</v>
      </c>
      <c r="I266" s="24">
        <f>IFERROR(H266/H116,"―")</f>
        <v>2.4666519402008702E-5</v>
      </c>
      <c r="J266" s="27">
        <f t="shared" si="30"/>
        <v>-107.98000000000002</v>
      </c>
      <c r="K266" s="26">
        <f t="shared" si="31"/>
        <v>-0.4186407164734619</v>
      </c>
    </row>
    <row r="267" spans="1:11" hidden="1" outlineLevel="5" x14ac:dyDescent="0.2">
      <c r="A267" s="22" t="s">
        <v>243</v>
      </c>
      <c r="B267" s="23">
        <v>734.3</v>
      </c>
      <c r="C267" s="24">
        <f>IFERROR(B267/B116,"―")</f>
        <v>7.0739795568214132E-5</v>
      </c>
      <c r="D267" s="23">
        <v>38891.160000000003</v>
      </c>
      <c r="E267" s="24">
        <f>IFERROR(D267/D116,"―")</f>
        <v>3.1778097242128375E-3</v>
      </c>
      <c r="F267" s="25">
        <f t="shared" si="28"/>
        <v>-38156.86</v>
      </c>
      <c r="G267" s="26">
        <f t="shared" si="29"/>
        <v>-0.98111910264440572</v>
      </c>
      <c r="H267" s="23">
        <v>760.06</v>
      </c>
      <c r="I267" s="24">
        <f>IFERROR(H267/H116,"―")</f>
        <v>7.2686522454505997E-5</v>
      </c>
      <c r="J267" s="27">
        <f t="shared" si="30"/>
        <v>-25.759999999999991</v>
      </c>
      <c r="K267" s="26">
        <f t="shared" si="31"/>
        <v>-3.3892061153066866E-2</v>
      </c>
    </row>
    <row r="268" spans="1:11" hidden="1" outlineLevel="5" x14ac:dyDescent="0.2">
      <c r="A268" s="22" t="s">
        <v>244</v>
      </c>
      <c r="B268" s="23">
        <v>22.1</v>
      </c>
      <c r="C268" s="24">
        <f>IFERROR(B268/B116,"―")</f>
        <v>2.1290337492271994E-6</v>
      </c>
      <c r="D268" s="23">
        <v>1170.5</v>
      </c>
      <c r="E268" s="24">
        <f>IFERROR(D268/D116,"―")</f>
        <v>9.564194748089607E-5</v>
      </c>
      <c r="F268" s="25">
        <f t="shared" si="28"/>
        <v>-1148.4000000000001</v>
      </c>
      <c r="G268" s="26">
        <f t="shared" si="29"/>
        <v>-0.98111917983767605</v>
      </c>
      <c r="H268" s="23">
        <v>18.78</v>
      </c>
      <c r="I268" s="24">
        <f>IFERROR(H268/H116,"―")</f>
        <v>1.7959804379859787E-6</v>
      </c>
      <c r="J268" s="27">
        <f t="shared" si="30"/>
        <v>3.3200000000000003</v>
      </c>
      <c r="K268" s="26">
        <f t="shared" si="31"/>
        <v>0.17678381256656017</v>
      </c>
    </row>
    <row r="269" spans="1:11" hidden="1" outlineLevel="2" x14ac:dyDescent="0.2">
      <c r="A269" s="21" t="s">
        <v>245</v>
      </c>
      <c r="B269" s="16">
        <v>0</v>
      </c>
      <c r="C269" s="17">
        <f>IFERROR(B269/B116,"―")</f>
        <v>0</v>
      </c>
      <c r="D269" s="16">
        <v>0</v>
      </c>
      <c r="E269" s="17">
        <f>IFERROR(D269/D116,"―")</f>
        <v>0</v>
      </c>
      <c r="F269" s="18">
        <f t="shared" si="28"/>
        <v>0</v>
      </c>
      <c r="G269" s="19" t="str">
        <f t="shared" si="29"/>
        <v>―</v>
      </c>
      <c r="H269" s="16">
        <v>0</v>
      </c>
      <c r="I269" s="17">
        <f>IFERROR(H269/H116,"―")</f>
        <v>0</v>
      </c>
      <c r="J269" s="20">
        <f t="shared" si="30"/>
        <v>0</v>
      </c>
      <c r="K269" s="19" t="str">
        <f t="shared" si="31"/>
        <v>―</v>
      </c>
    </row>
    <row r="270" spans="1:11" hidden="1" outlineLevel="2" collapsed="1" x14ac:dyDescent="0.2">
      <c r="A270" s="21" t="s">
        <v>246</v>
      </c>
      <c r="B270" s="16">
        <f>SUM(B271:B287)</f>
        <v>18972.93</v>
      </c>
      <c r="C270" s="17">
        <f>IFERROR(B270/B116,"―")</f>
        <v>1.8277831806210502E-3</v>
      </c>
      <c r="D270" s="16">
        <f>SUM(D271:D287)</f>
        <v>18972.93</v>
      </c>
      <c r="E270" s="17">
        <f>IFERROR(D270/D116,"―")</f>
        <v>1.5502844721219287E-3</v>
      </c>
      <c r="F270" s="18">
        <f t="shared" si="28"/>
        <v>0</v>
      </c>
      <c r="G270" s="19">
        <f t="shared" si="29"/>
        <v>0</v>
      </c>
      <c r="H270" s="16">
        <f>SUM(H271:H287)</f>
        <v>44112.82</v>
      </c>
      <c r="I270" s="17">
        <f>IFERROR(H270/H116,"―")</f>
        <v>4.2186241631734095E-3</v>
      </c>
      <c r="J270" s="20">
        <f t="shared" si="30"/>
        <v>-25139.89</v>
      </c>
      <c r="K270" s="19">
        <f t="shared" si="31"/>
        <v>-0.5698998613101588</v>
      </c>
    </row>
    <row r="271" spans="1:11" hidden="1" outlineLevel="5" x14ac:dyDescent="0.2">
      <c r="A271" s="22" t="s">
        <v>247</v>
      </c>
      <c r="B271" s="23">
        <v>178.83</v>
      </c>
      <c r="C271" s="24">
        <f>IFERROR(B271/B116,"―")</f>
        <v>1.722783282236652E-5</v>
      </c>
      <c r="D271" s="23">
        <v>178.83</v>
      </c>
      <c r="E271" s="24">
        <f>IFERROR(D271/D116,"―")</f>
        <v>1.4612259263569967E-5</v>
      </c>
      <c r="F271" s="25">
        <f t="shared" si="28"/>
        <v>0</v>
      </c>
      <c r="G271" s="26">
        <f t="shared" si="29"/>
        <v>0</v>
      </c>
      <c r="H271" s="23">
        <v>19.809999999999999</v>
      </c>
      <c r="I271" s="24">
        <f>IFERROR(H271/H116,"―")</f>
        <v>1.8944820275027811E-6</v>
      </c>
      <c r="J271" s="27">
        <f t="shared" si="30"/>
        <v>159.02000000000001</v>
      </c>
      <c r="K271" s="26">
        <f t="shared" si="31"/>
        <v>8.0272589601211521</v>
      </c>
    </row>
    <row r="272" spans="1:11" hidden="1" outlineLevel="5" x14ac:dyDescent="0.2">
      <c r="A272" s="22" t="s">
        <v>248</v>
      </c>
      <c r="B272" s="23">
        <v>0</v>
      </c>
      <c r="C272" s="24">
        <f>IFERROR(B272/B116,"―")</f>
        <v>0</v>
      </c>
      <c r="D272" s="23">
        <v>0</v>
      </c>
      <c r="E272" s="24">
        <f>IFERROR(D272/D116,"―")</f>
        <v>0</v>
      </c>
      <c r="F272" s="25">
        <f t="shared" si="28"/>
        <v>0</v>
      </c>
      <c r="G272" s="26" t="str">
        <f t="shared" si="29"/>
        <v>―</v>
      </c>
      <c r="H272" s="23">
        <v>15.99</v>
      </c>
      <c r="I272" s="24">
        <f>IFERROR(H272/H116,"―")</f>
        <v>1.5291654527899784E-6</v>
      </c>
      <c r="J272" s="27">
        <f t="shared" si="30"/>
        <v>-15.99</v>
      </c>
      <c r="K272" s="26">
        <f t="shared" si="31"/>
        <v>-1</v>
      </c>
    </row>
    <row r="273" spans="1:11" hidden="1" outlineLevel="5" x14ac:dyDescent="0.2">
      <c r="A273" s="22" t="s">
        <v>249</v>
      </c>
      <c r="B273" s="23">
        <v>6236.78</v>
      </c>
      <c r="C273" s="24">
        <f>IFERROR(B273/B116,"―")</f>
        <v>6.0082873785091456E-4</v>
      </c>
      <c r="D273" s="23">
        <v>6236.78</v>
      </c>
      <c r="E273" s="24">
        <f>IFERROR(D273/D116,"―")</f>
        <v>5.0960938505758473E-4</v>
      </c>
      <c r="F273" s="25">
        <f t="shared" si="28"/>
        <v>0</v>
      </c>
      <c r="G273" s="26">
        <f t="shared" si="29"/>
        <v>0</v>
      </c>
      <c r="H273" s="23">
        <v>6771.06</v>
      </c>
      <c r="I273" s="24">
        <f>IFERROR(H273/H116,"―")</f>
        <v>6.4753414826567302E-4</v>
      </c>
      <c r="J273" s="27">
        <f t="shared" si="30"/>
        <v>-534.28000000000065</v>
      </c>
      <c r="K273" s="26">
        <f t="shared" si="31"/>
        <v>-7.8906404610208813E-2</v>
      </c>
    </row>
    <row r="274" spans="1:11" hidden="1" outlineLevel="5" x14ac:dyDescent="0.2">
      <c r="A274" s="22" t="s">
        <v>250</v>
      </c>
      <c r="B274" s="23">
        <v>267.95</v>
      </c>
      <c r="C274" s="24">
        <f>IFERROR(B274/B116,"―")</f>
        <v>2.5813330004770501E-5</v>
      </c>
      <c r="D274" s="23">
        <v>267.95</v>
      </c>
      <c r="E274" s="24">
        <f>IFERROR(D274/D116,"―")</f>
        <v>2.189428434643836E-5</v>
      </c>
      <c r="F274" s="25">
        <f t="shared" si="28"/>
        <v>0</v>
      </c>
      <c r="G274" s="26">
        <f t="shared" si="29"/>
        <v>0</v>
      </c>
      <c r="H274" s="23">
        <v>214.41</v>
      </c>
      <c r="I274" s="24">
        <f>IFERROR(H274/H116,"―")</f>
        <v>2.0504588163395827E-5</v>
      </c>
      <c r="J274" s="27">
        <f t="shared" si="30"/>
        <v>53.539999999999992</v>
      </c>
      <c r="K274" s="26">
        <f t="shared" si="31"/>
        <v>0.24970850240194006</v>
      </c>
    </row>
    <row r="275" spans="1:11" hidden="1" outlineLevel="5" x14ac:dyDescent="0.2">
      <c r="A275" s="22" t="s">
        <v>251</v>
      </c>
      <c r="B275" s="23">
        <v>43.8</v>
      </c>
      <c r="C275" s="24">
        <f>IFERROR(B275/B116,"―")</f>
        <v>4.2195329509570738E-6</v>
      </c>
      <c r="D275" s="23">
        <v>43.8</v>
      </c>
      <c r="E275" s="24">
        <f>IFERROR(D275/D116,"―")</f>
        <v>3.5789126865982465E-6</v>
      </c>
      <c r="F275" s="25">
        <f t="shared" si="28"/>
        <v>0</v>
      </c>
      <c r="G275" s="26">
        <f t="shared" si="29"/>
        <v>0</v>
      </c>
      <c r="H275" s="23">
        <v>3.55</v>
      </c>
      <c r="I275" s="24">
        <f>IFERROR(H275/H116,"―")</f>
        <v>3.3949576969383512E-7</v>
      </c>
      <c r="J275" s="27">
        <f t="shared" si="30"/>
        <v>40.25</v>
      </c>
      <c r="K275" s="26">
        <f t="shared" si="31"/>
        <v>11.338028169014082</v>
      </c>
    </row>
    <row r="276" spans="1:11" hidden="1" outlineLevel="5" x14ac:dyDescent="0.2">
      <c r="A276" s="22" t="s">
        <v>252</v>
      </c>
      <c r="B276" s="23">
        <v>386.63</v>
      </c>
      <c r="C276" s="24">
        <f>IFERROR(B276/B116,"―")</f>
        <v>3.7246530247226791E-5</v>
      </c>
      <c r="D276" s="23">
        <v>386.63</v>
      </c>
      <c r="E276" s="24">
        <f>IFERROR(D276/D116,"―")</f>
        <v>3.1591666941084021E-5</v>
      </c>
      <c r="F276" s="25">
        <f t="shared" si="28"/>
        <v>0</v>
      </c>
      <c r="G276" s="26">
        <f t="shared" si="29"/>
        <v>0</v>
      </c>
      <c r="H276" s="23">
        <v>1011.88</v>
      </c>
      <c r="I276" s="24">
        <f>IFERROR(H276/H116,"―")</f>
        <v>9.6768726602196588E-5</v>
      </c>
      <c r="J276" s="27">
        <f t="shared" si="30"/>
        <v>-625.25</v>
      </c>
      <c r="K276" s="26">
        <f t="shared" si="31"/>
        <v>-0.61790923824959476</v>
      </c>
    </row>
    <row r="277" spans="1:11" hidden="1" outlineLevel="5" x14ac:dyDescent="0.2">
      <c r="A277" s="22" t="s">
        <v>253</v>
      </c>
      <c r="B277" s="23">
        <v>196.16</v>
      </c>
      <c r="C277" s="24">
        <f>IFERROR(B277/B116,"―")</f>
        <v>1.889734209268812E-5</v>
      </c>
      <c r="D277" s="23">
        <v>196.16</v>
      </c>
      <c r="E277" s="24">
        <f>IFERROR(D277/D116,"―")</f>
        <v>1.6028299374500277E-5</v>
      </c>
      <c r="F277" s="25">
        <f t="shared" si="28"/>
        <v>0</v>
      </c>
      <c r="G277" s="26">
        <f t="shared" si="29"/>
        <v>0</v>
      </c>
      <c r="H277" s="23">
        <v>200.71</v>
      </c>
      <c r="I277" s="24">
        <f>IFERROR(H277/H116,"―")</f>
        <v>1.919442139021117E-5</v>
      </c>
      <c r="J277" s="27">
        <f t="shared" si="30"/>
        <v>-4.5500000000000114</v>
      </c>
      <c r="K277" s="26">
        <f t="shared" si="31"/>
        <v>-2.266952319266613E-2</v>
      </c>
    </row>
    <row r="278" spans="1:11" hidden="1" outlineLevel="5" x14ac:dyDescent="0.2">
      <c r="A278" s="22" t="s">
        <v>254</v>
      </c>
      <c r="B278" s="23">
        <v>450.97</v>
      </c>
      <c r="C278" s="24">
        <f>IFERROR(B278/B116,"―")</f>
        <v>4.3444812212171501E-5</v>
      </c>
      <c r="D278" s="23">
        <v>450.97</v>
      </c>
      <c r="E278" s="24">
        <f>IFERROR(D278/D116,"―")</f>
        <v>3.6848909914959166E-5</v>
      </c>
      <c r="F278" s="25">
        <f t="shared" si="28"/>
        <v>0</v>
      </c>
      <c r="G278" s="26">
        <f t="shared" si="29"/>
        <v>0</v>
      </c>
      <c r="H278" s="23">
        <v>206.56</v>
      </c>
      <c r="I278" s="24">
        <f>IFERROR(H278/H116,"―")</f>
        <v>1.9753872165622135E-5</v>
      </c>
      <c r="J278" s="27">
        <f t="shared" si="30"/>
        <v>244.41000000000003</v>
      </c>
      <c r="K278" s="26">
        <f t="shared" si="31"/>
        <v>1.183239736638265</v>
      </c>
    </row>
    <row r="279" spans="1:11" hidden="1" outlineLevel="5" x14ac:dyDescent="0.2">
      <c r="A279" s="22" t="s">
        <v>255</v>
      </c>
      <c r="B279" s="23">
        <v>4813.6499999999996</v>
      </c>
      <c r="C279" s="24">
        <f>IFERROR(B279/B116,"―")</f>
        <v>4.6372956140124468E-4</v>
      </c>
      <c r="D279" s="23">
        <v>4813.6499999999996</v>
      </c>
      <c r="E279" s="24">
        <f>IFERROR(D279/D116,"―")</f>
        <v>3.933249555672066E-4</v>
      </c>
      <c r="F279" s="25">
        <f t="shared" si="28"/>
        <v>0</v>
      </c>
      <c r="G279" s="26">
        <f t="shared" si="29"/>
        <v>0</v>
      </c>
      <c r="H279" s="23">
        <v>4109.01</v>
      </c>
      <c r="I279" s="24">
        <f>IFERROR(H279/H116,"―")</f>
        <v>3.9295535567032832E-4</v>
      </c>
      <c r="J279" s="27">
        <f t="shared" si="30"/>
        <v>704.63999999999942</v>
      </c>
      <c r="K279" s="26">
        <f t="shared" si="31"/>
        <v>0.17148656245664995</v>
      </c>
    </row>
    <row r="280" spans="1:11" hidden="1" outlineLevel="5" x14ac:dyDescent="0.2">
      <c r="A280" s="22" t="s">
        <v>256</v>
      </c>
      <c r="B280" s="23">
        <v>0</v>
      </c>
      <c r="C280" s="24">
        <f>IFERROR(B280/B116,"―")</f>
        <v>0</v>
      </c>
      <c r="D280" s="23">
        <v>0</v>
      </c>
      <c r="E280" s="24">
        <f>IFERROR(D280/D116,"―")</f>
        <v>0</v>
      </c>
      <c r="F280" s="25">
        <f t="shared" si="28"/>
        <v>0</v>
      </c>
      <c r="G280" s="26" t="str">
        <f t="shared" si="29"/>
        <v>―</v>
      </c>
      <c r="H280" s="23">
        <v>822.17</v>
      </c>
      <c r="I280" s="24">
        <f>IFERROR(H280/H116,"―")</f>
        <v>7.86262639349804E-5</v>
      </c>
      <c r="J280" s="27">
        <f t="shared" si="30"/>
        <v>-822.17</v>
      </c>
      <c r="K280" s="26">
        <f t="shared" si="31"/>
        <v>-1</v>
      </c>
    </row>
    <row r="281" spans="1:11" hidden="1" outlineLevel="5" x14ac:dyDescent="0.2">
      <c r="A281" s="22" t="s">
        <v>257</v>
      </c>
      <c r="B281" s="23">
        <v>18049.05</v>
      </c>
      <c r="C281" s="24">
        <f>IFERROR(B281/B116,"―")</f>
        <v>1.7387799362664788E-3</v>
      </c>
      <c r="D281" s="23">
        <v>18049.05</v>
      </c>
      <c r="E281" s="24">
        <f>IFERROR(D281/D116,"―")</f>
        <v>1.4747939275352986E-3</v>
      </c>
      <c r="F281" s="25">
        <f t="shared" si="28"/>
        <v>0</v>
      </c>
      <c r="G281" s="26">
        <f t="shared" si="29"/>
        <v>0</v>
      </c>
      <c r="H281" s="23">
        <v>20273.919999999998</v>
      </c>
      <c r="I281" s="24">
        <f>IFERROR(H281/H116,"―")</f>
        <v>1.9388479084820386E-3</v>
      </c>
      <c r="J281" s="27">
        <f t="shared" si="30"/>
        <v>-2224.869999999999</v>
      </c>
      <c r="K281" s="26">
        <f t="shared" si="31"/>
        <v>-0.10974049419155241</v>
      </c>
    </row>
    <row r="282" spans="1:11" hidden="1" outlineLevel="5" x14ac:dyDescent="0.2">
      <c r="A282" s="22" t="s">
        <v>258</v>
      </c>
      <c r="B282" s="23">
        <v>266.52999999999997</v>
      </c>
      <c r="C282" s="24">
        <f>IFERROR(B282/B116,"―")</f>
        <v>2.5676532361154996E-5</v>
      </c>
      <c r="D282" s="23">
        <v>266.52999999999997</v>
      </c>
      <c r="E282" s="24">
        <f>IFERROR(D282/D116,"―")</f>
        <v>2.1778255670297502E-5</v>
      </c>
      <c r="F282" s="25">
        <f t="shared" si="28"/>
        <v>0</v>
      </c>
      <c r="G282" s="26">
        <f t="shared" si="29"/>
        <v>0</v>
      </c>
      <c r="H282" s="23">
        <v>1591.64</v>
      </c>
      <c r="I282" s="24">
        <f>IFERROR(H282/H116,"―")</f>
        <v>1.5221268926070302E-4</v>
      </c>
      <c r="J282" s="27">
        <f t="shared" si="30"/>
        <v>-1325.1100000000001</v>
      </c>
      <c r="K282" s="26">
        <f t="shared" si="31"/>
        <v>-0.83254379130959266</v>
      </c>
    </row>
    <row r="283" spans="1:11" hidden="1" outlineLevel="5" x14ac:dyDescent="0.2">
      <c r="A283" s="22" t="s">
        <v>259</v>
      </c>
      <c r="B283" s="23">
        <v>3728.26</v>
      </c>
      <c r="C283" s="24">
        <f>IFERROR(B283/B116,"―")</f>
        <v>3.5916703013094112E-4</v>
      </c>
      <c r="D283" s="23">
        <v>3728.26</v>
      </c>
      <c r="E283" s="24">
        <f>IFERROR(D283/D116,"―")</f>
        <v>3.0463737472458401E-4</v>
      </c>
      <c r="F283" s="25">
        <f t="shared" si="28"/>
        <v>0</v>
      </c>
      <c r="G283" s="26">
        <f t="shared" si="29"/>
        <v>0</v>
      </c>
      <c r="H283" s="23">
        <v>3068.16</v>
      </c>
      <c r="I283" s="24">
        <f>IFERROR(H283/H116,"―")</f>
        <v>2.9341615232220765E-4</v>
      </c>
      <c r="J283" s="27">
        <f t="shared" si="30"/>
        <v>660.10000000000036</v>
      </c>
      <c r="K283" s="26">
        <f t="shared" si="31"/>
        <v>0.2151452336253652</v>
      </c>
    </row>
    <row r="284" spans="1:11" hidden="1" outlineLevel="5" x14ac:dyDescent="0.2">
      <c r="A284" s="22" t="s">
        <v>260</v>
      </c>
      <c r="B284" s="23">
        <v>53.2</v>
      </c>
      <c r="C284" s="24">
        <f>IFERROR(B284/B116,"―")</f>
        <v>5.1250948171442086E-6</v>
      </c>
      <c r="D284" s="23">
        <v>53.2</v>
      </c>
      <c r="E284" s="24">
        <f>IFERROR(D284/D116,"―")</f>
        <v>4.3469898385165925E-6</v>
      </c>
      <c r="F284" s="25">
        <f t="shared" si="28"/>
        <v>0</v>
      </c>
      <c r="G284" s="26">
        <f t="shared" si="29"/>
        <v>0</v>
      </c>
      <c r="H284" s="23">
        <v>349.73</v>
      </c>
      <c r="I284" s="24">
        <f>IFERROR(H284/H116,"―")</f>
        <v>3.3445593108457735E-5</v>
      </c>
      <c r="J284" s="27">
        <f t="shared" si="30"/>
        <v>-296.53000000000003</v>
      </c>
      <c r="K284" s="26">
        <f t="shared" si="31"/>
        <v>-0.84788265233179883</v>
      </c>
    </row>
    <row r="285" spans="1:11" hidden="1" outlineLevel="5" x14ac:dyDescent="0.2">
      <c r="A285" s="22" t="s">
        <v>261</v>
      </c>
      <c r="B285" s="23">
        <v>4629.16</v>
      </c>
      <c r="C285" s="24">
        <f>IFERROR(B285/B116,"―")</f>
        <v>4.4595646473179104E-4</v>
      </c>
      <c r="D285" s="23">
        <v>4629.16</v>
      </c>
      <c r="E285" s="24">
        <f>IFERROR(D285/D116,"―")</f>
        <v>3.7825021580577945E-4</v>
      </c>
      <c r="F285" s="25">
        <f t="shared" si="28"/>
        <v>0</v>
      </c>
      <c r="G285" s="26">
        <f t="shared" si="29"/>
        <v>0</v>
      </c>
      <c r="H285" s="23">
        <v>6586.15</v>
      </c>
      <c r="I285" s="24">
        <f>IFERROR(H285/H116,"―")</f>
        <v>6.2985072213212737E-4</v>
      </c>
      <c r="J285" s="27">
        <f t="shared" si="30"/>
        <v>-1956.9899999999998</v>
      </c>
      <c r="K285" s="26">
        <f t="shared" si="31"/>
        <v>-0.29713717422166208</v>
      </c>
    </row>
    <row r="286" spans="1:11" hidden="1" outlineLevel="5" x14ac:dyDescent="0.2">
      <c r="A286" s="22" t="s">
        <v>262</v>
      </c>
      <c r="B286" s="23">
        <v>0</v>
      </c>
      <c r="C286" s="24">
        <f>IFERROR(B286/B116,"―")</f>
        <v>0</v>
      </c>
      <c r="D286" s="23">
        <v>0</v>
      </c>
      <c r="E286" s="24">
        <f>IFERROR(D286/D116,"―")</f>
        <v>0</v>
      </c>
      <c r="F286" s="25">
        <f t="shared" si="28"/>
        <v>0</v>
      </c>
      <c r="G286" s="26" t="str">
        <f t="shared" si="29"/>
        <v>―</v>
      </c>
      <c r="H286" s="23">
        <v>1938.07</v>
      </c>
      <c r="I286" s="24">
        <f>IFERROR(H286/H116,"―")</f>
        <v>1.8534269475226225E-4</v>
      </c>
      <c r="J286" s="27">
        <f t="shared" si="30"/>
        <v>-1938.07</v>
      </c>
      <c r="K286" s="26">
        <f t="shared" si="31"/>
        <v>-1</v>
      </c>
    </row>
    <row r="287" spans="1:11" hidden="1" outlineLevel="5" x14ac:dyDescent="0.2">
      <c r="A287" s="22" t="s">
        <v>263</v>
      </c>
      <c r="B287" s="23">
        <v>-20328.04</v>
      </c>
      <c r="C287" s="24">
        <f>IFERROR(B287/B116,"―")</f>
        <v>-1.9583295572688001E-3</v>
      </c>
      <c r="D287" s="23">
        <v>-20328.04</v>
      </c>
      <c r="E287" s="24">
        <f>IFERROR(D287/D116,"―")</f>
        <v>-1.6610109646044893E-3</v>
      </c>
      <c r="F287" s="25">
        <f t="shared" si="28"/>
        <v>0</v>
      </c>
      <c r="G287" s="26">
        <f t="shared" si="29"/>
        <v>0</v>
      </c>
      <c r="H287" s="23">
        <v>-3070</v>
      </c>
      <c r="I287" s="24">
        <f>IFERROR(H287/H116,"―")</f>
        <v>-2.9359211632678134E-4</v>
      </c>
      <c r="J287" s="27">
        <f t="shared" si="30"/>
        <v>-17258.04</v>
      </c>
      <c r="K287" s="26">
        <f t="shared" si="31"/>
        <v>-5.6215114006514657</v>
      </c>
    </row>
    <row r="288" spans="1:11" hidden="1" outlineLevel="2" collapsed="1" x14ac:dyDescent="0.2">
      <c r="A288" s="21" t="s">
        <v>264</v>
      </c>
      <c r="B288" s="16">
        <f>SUM(B289:B290)</f>
        <v>3324.63</v>
      </c>
      <c r="C288" s="17">
        <f>IFERROR(B288/B116,"―")</f>
        <v>3.2028278161507802E-4</v>
      </c>
      <c r="D288" s="16">
        <f>SUM(D289:D290)</f>
        <v>3324.63</v>
      </c>
      <c r="E288" s="17">
        <f>IFERROR(D288/D116,"―")</f>
        <v>2.7165663208322214E-4</v>
      </c>
      <c r="F288" s="18">
        <f t="shared" si="28"/>
        <v>0</v>
      </c>
      <c r="G288" s="19">
        <f t="shared" si="29"/>
        <v>0</v>
      </c>
      <c r="H288" s="16">
        <f>SUM(H289:H290)</f>
        <v>5842.59</v>
      </c>
      <c r="I288" s="17">
        <f>IFERROR(H288/H116,"―")</f>
        <v>5.5874213776211388E-4</v>
      </c>
      <c r="J288" s="20">
        <f t="shared" si="30"/>
        <v>-2517.96</v>
      </c>
      <c r="K288" s="19">
        <f t="shared" si="31"/>
        <v>-0.4309664035984041</v>
      </c>
    </row>
    <row r="289" spans="1:11" hidden="1" outlineLevel="5" x14ac:dyDescent="0.2">
      <c r="A289" s="22" t="s">
        <v>265</v>
      </c>
      <c r="B289" s="23">
        <v>3220.32</v>
      </c>
      <c r="C289" s="24">
        <f>IFERROR(B289/B116,"―")</f>
        <v>3.1023393499146314E-4</v>
      </c>
      <c r="D289" s="23">
        <v>3220.32</v>
      </c>
      <c r="E289" s="24">
        <f>IFERROR(D289/D116,"―")</f>
        <v>2.6313342700698785E-4</v>
      </c>
      <c r="F289" s="25">
        <f t="shared" si="28"/>
        <v>0</v>
      </c>
      <c r="G289" s="26">
        <f t="shared" si="29"/>
        <v>0</v>
      </c>
      <c r="H289" s="23">
        <v>5842.59</v>
      </c>
      <c r="I289" s="24">
        <f>IFERROR(H289/H116,"―")</f>
        <v>5.5874213776211388E-4</v>
      </c>
      <c r="J289" s="27">
        <f t="shared" si="30"/>
        <v>-2622.27</v>
      </c>
      <c r="K289" s="26">
        <f t="shared" si="31"/>
        <v>-0.44881978711496101</v>
      </c>
    </row>
    <row r="290" spans="1:11" hidden="1" outlineLevel="5" x14ac:dyDescent="0.2">
      <c r="A290" s="22" t="s">
        <v>266</v>
      </c>
      <c r="B290" s="23">
        <v>104.31</v>
      </c>
      <c r="C290" s="24">
        <f>IFERROR(B290/B116,"―")</f>
        <v>1.0048846623614894E-5</v>
      </c>
      <c r="D290" s="23">
        <v>104.31</v>
      </c>
      <c r="E290" s="24">
        <f>IFERROR(D290/D116,"―")</f>
        <v>8.5232050762343174E-6</v>
      </c>
      <c r="F290" s="25">
        <f t="shared" si="28"/>
        <v>0</v>
      </c>
      <c r="G290" s="26">
        <f t="shared" si="29"/>
        <v>0</v>
      </c>
      <c r="H290" s="23">
        <v>0</v>
      </c>
      <c r="I290" s="24">
        <f>IFERROR(H290/H116,"―")</f>
        <v>0</v>
      </c>
      <c r="J290" s="27">
        <f t="shared" si="30"/>
        <v>104.31</v>
      </c>
      <c r="K290" s="26" t="str">
        <f t="shared" si="31"/>
        <v>―</v>
      </c>
    </row>
    <row r="291" spans="1:11" hidden="1" outlineLevel="2" collapsed="1" x14ac:dyDescent="0.2">
      <c r="A291" s="21" t="s">
        <v>267</v>
      </c>
      <c r="B291" s="16">
        <f>SUM(B292:B302)</f>
        <v>81534.09</v>
      </c>
      <c r="C291" s="17">
        <f>IFERROR(B291/B116,"―")</f>
        <v>7.8546981593904022E-3</v>
      </c>
      <c r="D291" s="16">
        <f>SUM(D292:D302)</f>
        <v>81534.09</v>
      </c>
      <c r="E291" s="17">
        <f>IFERROR(D291/D116,"―")</f>
        <v>6.6621778331334069E-3</v>
      </c>
      <c r="F291" s="18">
        <f t="shared" si="28"/>
        <v>0</v>
      </c>
      <c r="G291" s="19">
        <f t="shared" si="29"/>
        <v>0</v>
      </c>
      <c r="H291" s="16">
        <f>SUM(H292:H302)</f>
        <v>77602.14</v>
      </c>
      <c r="I291" s="17">
        <f>IFERROR(H291/H116,"―")</f>
        <v>7.4212952814616201E-3</v>
      </c>
      <c r="J291" s="20">
        <f t="shared" si="30"/>
        <v>3931.9499999999971</v>
      </c>
      <c r="K291" s="19">
        <f t="shared" si="31"/>
        <v>5.0668061473562398E-2</v>
      </c>
    </row>
    <row r="292" spans="1:11" hidden="1" outlineLevel="5" x14ac:dyDescent="0.2">
      <c r="A292" s="22" t="s">
        <v>268</v>
      </c>
      <c r="B292" s="23">
        <v>83.3</v>
      </c>
      <c r="C292" s="24">
        <f>IFERROR(B292/B116,"―")</f>
        <v>8.0248195163179049E-6</v>
      </c>
      <c r="D292" s="23">
        <v>83.3</v>
      </c>
      <c r="E292" s="24">
        <f>IFERROR(D292/D116,"―")</f>
        <v>6.8064709313615057E-6</v>
      </c>
      <c r="F292" s="25">
        <f t="shared" ref="F292:F323" si="32">IFERROR(B292-D292,"―")</f>
        <v>0</v>
      </c>
      <c r="G292" s="26">
        <f t="shared" ref="G292:G323" si="33">IFERROR((B292/D292-1)*D292/ABS(D292),"―")</f>
        <v>0</v>
      </c>
      <c r="H292" s="23">
        <v>119.7</v>
      </c>
      <c r="I292" s="24">
        <f>IFERROR(H292/H116,"―")</f>
        <v>1.1447223558409033E-5</v>
      </c>
      <c r="J292" s="27">
        <f t="shared" ref="J292:J323" si="34">IFERROR(B292-H292,"―")</f>
        <v>-36.400000000000006</v>
      </c>
      <c r="K292" s="26">
        <f t="shared" ref="K292:K323" si="35">IFERROR((B292/H292-1)*H292/ABS(H292),"―")</f>
        <v>-0.30409356725146208</v>
      </c>
    </row>
    <row r="293" spans="1:11" hidden="1" outlineLevel="5" x14ac:dyDescent="0.2">
      <c r="A293" s="22" t="s">
        <v>269</v>
      </c>
      <c r="B293" s="23">
        <v>-11964.29</v>
      </c>
      <c r="C293" s="24">
        <f>IFERROR(B293/B116,"―")</f>
        <v>-1.1525962531919226E-3</v>
      </c>
      <c r="D293" s="23">
        <v>-11964.29</v>
      </c>
      <c r="E293" s="24">
        <f>IFERROR(D293/D116,"―")</f>
        <v>-9.7760614765161056E-4</v>
      </c>
      <c r="F293" s="25">
        <f t="shared" si="32"/>
        <v>0</v>
      </c>
      <c r="G293" s="26">
        <f t="shared" si="33"/>
        <v>0</v>
      </c>
      <c r="H293" s="23">
        <v>-13439.97</v>
      </c>
      <c r="I293" s="24">
        <f>IFERROR(H293/H116,"―")</f>
        <v>-1.28529942529917E-3</v>
      </c>
      <c r="J293" s="27">
        <f t="shared" si="34"/>
        <v>1475.6799999999985</v>
      </c>
      <c r="K293" s="26">
        <f t="shared" si="35"/>
        <v>0.1097978641321371</v>
      </c>
    </row>
    <row r="294" spans="1:11" hidden="1" outlineLevel="5" x14ac:dyDescent="0.2">
      <c r="A294" s="22" t="s">
        <v>270</v>
      </c>
      <c r="B294" s="23">
        <v>0</v>
      </c>
      <c r="C294" s="24">
        <f>IFERROR(B294/B116,"―")</f>
        <v>0</v>
      </c>
      <c r="D294" s="23">
        <v>0</v>
      </c>
      <c r="E294" s="24">
        <f>IFERROR(D294/D116,"―")</f>
        <v>0</v>
      </c>
      <c r="F294" s="25">
        <f t="shared" si="32"/>
        <v>0</v>
      </c>
      <c r="G294" s="26" t="str">
        <f t="shared" si="33"/>
        <v>―</v>
      </c>
      <c r="H294" s="23">
        <v>20.04</v>
      </c>
      <c r="I294" s="24">
        <f>IFERROR(H294/H116,"―")</f>
        <v>1.9164775280744944E-6</v>
      </c>
      <c r="J294" s="27">
        <f t="shared" si="34"/>
        <v>-20.04</v>
      </c>
      <c r="K294" s="26">
        <f t="shared" si="35"/>
        <v>-1</v>
      </c>
    </row>
    <row r="295" spans="1:11" hidden="1" outlineLevel="5" x14ac:dyDescent="0.2">
      <c r="A295" s="22" t="s">
        <v>271</v>
      </c>
      <c r="B295" s="23">
        <v>258.95</v>
      </c>
      <c r="C295" s="24">
        <f>IFERROR(B295/B116,"―")</f>
        <v>2.4946302686080689E-5</v>
      </c>
      <c r="D295" s="23">
        <v>258.95</v>
      </c>
      <c r="E295" s="24">
        <f>IFERROR(D295/D116,"―")</f>
        <v>2.11588913286442E-5</v>
      </c>
      <c r="F295" s="25">
        <f t="shared" si="32"/>
        <v>0</v>
      </c>
      <c r="G295" s="26">
        <f t="shared" si="33"/>
        <v>0</v>
      </c>
      <c r="H295" s="23">
        <v>322.06</v>
      </c>
      <c r="I295" s="24">
        <f>IFERROR(H295/H116,"―")</f>
        <v>3.0799438757069448E-5</v>
      </c>
      <c r="J295" s="27">
        <f t="shared" si="34"/>
        <v>-63.110000000000014</v>
      </c>
      <c r="K295" s="26">
        <f t="shared" si="35"/>
        <v>-0.19595727504191773</v>
      </c>
    </row>
    <row r="296" spans="1:11" hidden="1" outlineLevel="5" x14ac:dyDescent="0.2">
      <c r="A296" s="22" t="s">
        <v>272</v>
      </c>
      <c r="B296" s="23">
        <v>74301.279999999999</v>
      </c>
      <c r="C296" s="24">
        <f>IFERROR(B296/B116,"―")</f>
        <v>7.1579155081800865E-3</v>
      </c>
      <c r="D296" s="23">
        <v>74301.279999999999</v>
      </c>
      <c r="E296" s="24">
        <f>IFERROR(D296/D116,"―")</f>
        <v>6.0711825027965427E-3</v>
      </c>
      <c r="F296" s="25">
        <f t="shared" si="32"/>
        <v>0</v>
      </c>
      <c r="G296" s="26">
        <f t="shared" si="33"/>
        <v>0</v>
      </c>
      <c r="H296" s="23">
        <v>75494.5</v>
      </c>
      <c r="I296" s="24">
        <f>IFERROR(H296/H116,"―")</f>
        <v>7.2197361648313344E-3</v>
      </c>
      <c r="J296" s="27">
        <f t="shared" si="34"/>
        <v>-1193.2200000000012</v>
      </c>
      <c r="K296" s="26">
        <f t="shared" si="35"/>
        <v>-1.5805389796607727E-2</v>
      </c>
    </row>
    <row r="297" spans="1:11" hidden="1" outlineLevel="5" x14ac:dyDescent="0.2">
      <c r="A297" s="22" t="s">
        <v>273</v>
      </c>
      <c r="B297" s="23">
        <v>2152.0100000000002</v>
      </c>
      <c r="C297" s="24">
        <f>IFERROR(B297/B116,"―")</f>
        <v>2.0731682889929529E-4</v>
      </c>
      <c r="D297" s="23">
        <v>2152.0100000000002</v>
      </c>
      <c r="E297" s="24">
        <f>IFERROR(D297/D116,"―")</f>
        <v>1.758414586914679E-4</v>
      </c>
      <c r="F297" s="25">
        <f t="shared" si="32"/>
        <v>0</v>
      </c>
      <c r="G297" s="26">
        <f t="shared" si="33"/>
        <v>0</v>
      </c>
      <c r="H297" s="23">
        <v>1337.92</v>
      </c>
      <c r="I297" s="24">
        <f>IFERROR(H297/H116,"―")</f>
        <v>1.2794878315176787E-4</v>
      </c>
      <c r="J297" s="27">
        <f t="shared" si="34"/>
        <v>814.09000000000015</v>
      </c>
      <c r="K297" s="26">
        <f t="shared" si="35"/>
        <v>0.60847434824204738</v>
      </c>
    </row>
    <row r="298" spans="1:11" hidden="1" outlineLevel="5" x14ac:dyDescent="0.2">
      <c r="A298" s="22" t="s">
        <v>274</v>
      </c>
      <c r="B298" s="23">
        <v>636.87</v>
      </c>
      <c r="C298" s="24">
        <f>IFERROR(B298/B116,"―")</f>
        <v>6.1353743161553231E-5</v>
      </c>
      <c r="D298" s="23">
        <v>636.87</v>
      </c>
      <c r="E298" s="24">
        <f>IFERROR(D298/D116,"―")</f>
        <v>5.2038861249174095E-5</v>
      </c>
      <c r="F298" s="25">
        <f t="shared" si="32"/>
        <v>0</v>
      </c>
      <c r="G298" s="26">
        <f t="shared" si="33"/>
        <v>0</v>
      </c>
      <c r="H298" s="23">
        <v>672.93</v>
      </c>
      <c r="I298" s="24">
        <f>IFERROR(H298/H116,"―")</f>
        <v>6.435405304227393E-5</v>
      </c>
      <c r="J298" s="27">
        <f t="shared" si="34"/>
        <v>-36.059999999999945</v>
      </c>
      <c r="K298" s="26">
        <f t="shared" si="35"/>
        <v>-5.3586554322143425E-2</v>
      </c>
    </row>
    <row r="299" spans="1:11" hidden="1" outlineLevel="5" x14ac:dyDescent="0.2">
      <c r="A299" s="22" t="s">
        <v>275</v>
      </c>
      <c r="B299" s="23">
        <v>10697.63</v>
      </c>
      <c r="C299" s="24">
        <f>IFERROR(B299/B116,"―")</f>
        <v>1.0305708283595187E-3</v>
      </c>
      <c r="D299" s="23">
        <v>10697.63</v>
      </c>
      <c r="E299" s="24">
        <f>IFERROR(D299/D116,"―")</f>
        <v>8.7410693432726024E-4</v>
      </c>
      <c r="F299" s="25">
        <f t="shared" si="32"/>
        <v>0</v>
      </c>
      <c r="G299" s="26">
        <f t="shared" si="33"/>
        <v>0</v>
      </c>
      <c r="H299" s="23">
        <v>8374.49</v>
      </c>
      <c r="I299" s="24">
        <f>IFERROR(H299/H116,"―")</f>
        <v>8.0087434601220427E-4</v>
      </c>
      <c r="J299" s="27">
        <f t="shared" si="34"/>
        <v>2323.1399999999994</v>
      </c>
      <c r="K299" s="26">
        <f t="shared" si="35"/>
        <v>0.27740674357483264</v>
      </c>
    </row>
    <row r="300" spans="1:11" hidden="1" outlineLevel="5" x14ac:dyDescent="0.2">
      <c r="A300" s="22" t="s">
        <v>276</v>
      </c>
      <c r="B300" s="23">
        <v>48.98</v>
      </c>
      <c r="C300" s="24">
        <f>IFERROR(B300/B116,"―")</f>
        <v>4.718555341047431E-6</v>
      </c>
      <c r="D300" s="23">
        <v>48.98</v>
      </c>
      <c r="E300" s="24">
        <f>IFERROR(D300/D116,"―")</f>
        <v>4.0021722235064411E-6</v>
      </c>
      <c r="F300" s="25">
        <f t="shared" si="32"/>
        <v>0</v>
      </c>
      <c r="G300" s="26">
        <f t="shared" si="33"/>
        <v>0</v>
      </c>
      <c r="H300" s="23">
        <v>29.5</v>
      </c>
      <c r="I300" s="24">
        <f>IFERROR(H300/H116,"―")</f>
        <v>2.8211620298501792E-6</v>
      </c>
      <c r="J300" s="27">
        <f t="shared" si="34"/>
        <v>19.479999999999997</v>
      </c>
      <c r="K300" s="26">
        <f t="shared" si="35"/>
        <v>0.66033898305084726</v>
      </c>
    </row>
    <row r="301" spans="1:11" hidden="1" outlineLevel="5" x14ac:dyDescent="0.2">
      <c r="A301" s="22" t="s">
        <v>277</v>
      </c>
      <c r="B301" s="23">
        <v>13.6</v>
      </c>
      <c r="C301" s="24">
        <f>IFERROR(B301/B116,"―")</f>
        <v>1.3101746149090457E-6</v>
      </c>
      <c r="D301" s="23">
        <v>13.6</v>
      </c>
      <c r="E301" s="24">
        <f>IFERROR(D301/D116,"―")</f>
        <v>1.1112605602222866E-6</v>
      </c>
      <c r="F301" s="25">
        <f t="shared" si="32"/>
        <v>0</v>
      </c>
      <c r="G301" s="26">
        <f t="shared" si="33"/>
        <v>0</v>
      </c>
      <c r="H301" s="23">
        <v>25.46</v>
      </c>
      <c r="I301" s="24">
        <f>IFERROR(H301/H116,"―")</f>
        <v>2.4348062806774767E-6</v>
      </c>
      <c r="J301" s="27">
        <f t="shared" si="34"/>
        <v>-11.860000000000001</v>
      </c>
      <c r="K301" s="26">
        <f t="shared" si="35"/>
        <v>-0.46582875098193238</v>
      </c>
    </row>
    <row r="302" spans="1:11" hidden="1" outlineLevel="5" x14ac:dyDescent="0.2">
      <c r="A302" s="22" t="s">
        <v>278</v>
      </c>
      <c r="B302" s="23">
        <v>5305.76</v>
      </c>
      <c r="C302" s="24">
        <f>IFERROR(B302/B116,"―")</f>
        <v>5.1113765182351611E-4</v>
      </c>
      <c r="D302" s="23">
        <v>5305.76</v>
      </c>
      <c r="E302" s="24">
        <f>IFERROR(D302/D116,"―")</f>
        <v>4.3353542867683825E-4</v>
      </c>
      <c r="F302" s="25">
        <f t="shared" si="32"/>
        <v>0</v>
      </c>
      <c r="G302" s="26">
        <f t="shared" si="33"/>
        <v>0</v>
      </c>
      <c r="H302" s="23">
        <v>4645.51</v>
      </c>
      <c r="I302" s="24">
        <f>IFERROR(H302/H116,"―")</f>
        <v>4.4426225156912904E-4</v>
      </c>
      <c r="J302" s="27">
        <f t="shared" si="34"/>
        <v>660.25</v>
      </c>
      <c r="K302" s="26">
        <f t="shared" si="35"/>
        <v>0.14212648342162648</v>
      </c>
    </row>
    <row r="303" spans="1:11" hidden="1" outlineLevel="2" collapsed="1" x14ac:dyDescent="0.2">
      <c r="A303" s="21" t="s">
        <v>279</v>
      </c>
      <c r="B303" s="16">
        <f>SUM(B304:B308)</f>
        <v>4789.74</v>
      </c>
      <c r="C303" s="17">
        <f>IFERROR(B303/B116,"―")</f>
        <v>4.6142615882459212E-4</v>
      </c>
      <c r="D303" s="16">
        <f>SUM(D304:D308)</f>
        <v>4789.74</v>
      </c>
      <c r="E303" s="17">
        <f>IFERROR(D303/D116,"―")</f>
        <v>3.9137126144993348E-4</v>
      </c>
      <c r="F303" s="18">
        <f t="shared" si="32"/>
        <v>0</v>
      </c>
      <c r="G303" s="19">
        <f t="shared" si="33"/>
        <v>0</v>
      </c>
      <c r="H303" s="16">
        <f>SUM(H304:H308)</f>
        <v>4257.76</v>
      </c>
      <c r="I303" s="17">
        <f>IFERROR(H303/H116,"―")</f>
        <v>4.0718070658355592E-4</v>
      </c>
      <c r="J303" s="20">
        <f t="shared" si="34"/>
        <v>531.97999999999956</v>
      </c>
      <c r="K303" s="19">
        <f t="shared" si="35"/>
        <v>0.12494363233249395</v>
      </c>
    </row>
    <row r="304" spans="1:11" hidden="1" outlineLevel="5" x14ac:dyDescent="0.2">
      <c r="A304" s="22" t="s">
        <v>280</v>
      </c>
      <c r="B304" s="23">
        <v>756.03</v>
      </c>
      <c r="C304" s="24">
        <f>IFERROR(B304/B116,"―")</f>
        <v>7.2833184861006316E-5</v>
      </c>
      <c r="D304" s="23">
        <v>756.03</v>
      </c>
      <c r="E304" s="24">
        <f>IFERROR(D304/D116,"―")</f>
        <v>6.1775464804768781E-5</v>
      </c>
      <c r="F304" s="25">
        <f t="shared" si="32"/>
        <v>0</v>
      </c>
      <c r="G304" s="26">
        <f t="shared" si="33"/>
        <v>0</v>
      </c>
      <c r="H304" s="23">
        <v>2856.53</v>
      </c>
      <c r="I304" s="24">
        <f>IFERROR(H304/H116,"―")</f>
        <v>2.7317742281789603E-4</v>
      </c>
      <c r="J304" s="27">
        <f t="shared" si="34"/>
        <v>-2100.5</v>
      </c>
      <c r="K304" s="26">
        <f t="shared" si="35"/>
        <v>-0.73533272887034284</v>
      </c>
    </row>
    <row r="305" spans="1:11" hidden="1" outlineLevel="5" x14ac:dyDescent="0.2">
      <c r="A305" s="22" t="s">
        <v>281</v>
      </c>
      <c r="B305" s="23">
        <v>2684.38</v>
      </c>
      <c r="C305" s="24">
        <f>IFERROR(B305/B116,"―")</f>
        <v>2.5860342152717237E-4</v>
      </c>
      <c r="D305" s="23">
        <v>2684.38</v>
      </c>
      <c r="E305" s="24">
        <f>IFERROR(D305/D116,"―")</f>
        <v>2.1934158990069867E-4</v>
      </c>
      <c r="F305" s="25">
        <f t="shared" si="32"/>
        <v>0</v>
      </c>
      <c r="G305" s="26">
        <f t="shared" si="33"/>
        <v>0</v>
      </c>
      <c r="H305" s="23">
        <v>0</v>
      </c>
      <c r="I305" s="24">
        <f>IFERROR(H305/H116,"―")</f>
        <v>0</v>
      </c>
      <c r="J305" s="27">
        <f t="shared" si="34"/>
        <v>2684.38</v>
      </c>
      <c r="K305" s="26" t="str">
        <f t="shared" si="35"/>
        <v>―</v>
      </c>
    </row>
    <row r="306" spans="1:11" hidden="1" outlineLevel="5" x14ac:dyDescent="0.2">
      <c r="A306" s="22" t="s">
        <v>282</v>
      </c>
      <c r="B306" s="23">
        <v>1131.08</v>
      </c>
      <c r="C306" s="24">
        <f>IFERROR(B306/B116,"―")</f>
        <v>1.0896413995818554E-4</v>
      </c>
      <c r="D306" s="23">
        <v>1131.08</v>
      </c>
      <c r="E306" s="24">
        <f>IFERROR(D306/D116,"―")</f>
        <v>9.2420926062957641E-5</v>
      </c>
      <c r="F306" s="25">
        <f t="shared" si="32"/>
        <v>0</v>
      </c>
      <c r="G306" s="26">
        <f t="shared" si="33"/>
        <v>0</v>
      </c>
      <c r="H306" s="23">
        <v>637.4</v>
      </c>
      <c r="I306" s="24">
        <f>IFERROR(H306/H116,"―")</f>
        <v>6.095622636700014E-5</v>
      </c>
      <c r="J306" s="27">
        <f t="shared" si="34"/>
        <v>493.67999999999995</v>
      </c>
      <c r="K306" s="26">
        <f t="shared" si="35"/>
        <v>0.77452149356761835</v>
      </c>
    </row>
    <row r="307" spans="1:11" hidden="1" outlineLevel="5" x14ac:dyDescent="0.2">
      <c r="A307" s="22" t="s">
        <v>283</v>
      </c>
      <c r="B307" s="23">
        <v>0</v>
      </c>
      <c r="C307" s="24">
        <f>IFERROR(B307/B116,"―")</f>
        <v>0</v>
      </c>
      <c r="D307" s="23">
        <v>0</v>
      </c>
      <c r="E307" s="24">
        <f>IFERROR(D307/D116,"―")</f>
        <v>0</v>
      </c>
      <c r="F307" s="25">
        <f t="shared" si="32"/>
        <v>0</v>
      </c>
      <c r="G307" s="26" t="str">
        <f t="shared" si="33"/>
        <v>―</v>
      </c>
      <c r="H307" s="23">
        <v>4.6100000000000003</v>
      </c>
      <c r="I307" s="24">
        <f>IFERROR(H307/H116,"―")</f>
        <v>4.4086633754607886E-7</v>
      </c>
      <c r="J307" s="27">
        <f t="shared" si="34"/>
        <v>-4.6100000000000003</v>
      </c>
      <c r="K307" s="26">
        <f t="shared" si="35"/>
        <v>-1</v>
      </c>
    </row>
    <row r="308" spans="1:11" hidden="1" outlineLevel="5" x14ac:dyDescent="0.2">
      <c r="A308" s="22" t="s">
        <v>284</v>
      </c>
      <c r="B308" s="23">
        <v>218.25</v>
      </c>
      <c r="C308" s="24">
        <f>IFERROR(B308/B116,"―")</f>
        <v>2.1025412478227883E-5</v>
      </c>
      <c r="D308" s="23">
        <v>218.25</v>
      </c>
      <c r="E308" s="24">
        <f>IFERROR(D308/D116,"―")</f>
        <v>1.7833280681508387E-5</v>
      </c>
      <c r="F308" s="25">
        <f t="shared" si="32"/>
        <v>0</v>
      </c>
      <c r="G308" s="26">
        <f t="shared" si="33"/>
        <v>0</v>
      </c>
      <c r="H308" s="23">
        <v>759.22</v>
      </c>
      <c r="I308" s="24">
        <f>IFERROR(H308/H116,"―")</f>
        <v>7.2606191061113669E-5</v>
      </c>
      <c r="J308" s="27">
        <f t="shared" si="34"/>
        <v>-540.97</v>
      </c>
      <c r="K308" s="26">
        <f t="shared" si="35"/>
        <v>-0.71253391638787178</v>
      </c>
    </row>
    <row r="309" spans="1:11" hidden="1" outlineLevel="2" collapsed="1" x14ac:dyDescent="0.2">
      <c r="A309" s="21" t="s">
        <v>285</v>
      </c>
      <c r="B309" s="16">
        <f>SUM(B310:B311)</f>
        <v>7799.67</v>
      </c>
      <c r="C309" s="17">
        <f>IFERROR(B309/B116,"―")</f>
        <v>7.513918851961498E-4</v>
      </c>
      <c r="D309" s="16">
        <f>SUM(D310:D311)</f>
        <v>7799.67</v>
      </c>
      <c r="E309" s="17">
        <f>IFERROR(D309/D116,"―")</f>
        <v>6.3731365101095318E-4</v>
      </c>
      <c r="F309" s="18">
        <f t="shared" si="32"/>
        <v>0</v>
      </c>
      <c r="G309" s="19">
        <f t="shared" si="33"/>
        <v>0</v>
      </c>
      <c r="H309" s="16">
        <f>SUM(H310:H311)</f>
        <v>6230.45</v>
      </c>
      <c r="I309" s="17">
        <f>IFERROR(H309/H116,"―")</f>
        <v>5.9583420233491689E-4</v>
      </c>
      <c r="J309" s="20">
        <f t="shared" si="34"/>
        <v>1569.2200000000003</v>
      </c>
      <c r="K309" s="19">
        <f t="shared" si="35"/>
        <v>0.25186302755017698</v>
      </c>
    </row>
    <row r="310" spans="1:11" hidden="1" outlineLevel="5" x14ac:dyDescent="0.2">
      <c r="A310" s="22" t="s">
        <v>286</v>
      </c>
      <c r="B310" s="23">
        <v>4226.01</v>
      </c>
      <c r="C310" s="24">
        <f>IFERROR(B310/B116,"―")</f>
        <v>4.0711845767292477E-4</v>
      </c>
      <c r="D310" s="23">
        <v>4226.01</v>
      </c>
      <c r="E310" s="24">
        <f>IFERROR(D310/D116,"―")</f>
        <v>3.4530869412536662E-4</v>
      </c>
      <c r="F310" s="25">
        <f t="shared" si="32"/>
        <v>0</v>
      </c>
      <c r="G310" s="26">
        <f t="shared" si="33"/>
        <v>0</v>
      </c>
      <c r="H310" s="23">
        <v>3355.25</v>
      </c>
      <c r="I310" s="24">
        <f>IFERROR(H310/H116,"―")</f>
        <v>3.208713186662649E-4</v>
      </c>
      <c r="J310" s="27">
        <f t="shared" si="34"/>
        <v>870.76000000000022</v>
      </c>
      <c r="K310" s="26">
        <f t="shared" si="35"/>
        <v>0.25952164518292231</v>
      </c>
    </row>
    <row r="311" spans="1:11" hidden="1" outlineLevel="5" x14ac:dyDescent="0.2">
      <c r="A311" s="22" t="s">
        <v>287</v>
      </c>
      <c r="B311" s="23">
        <v>3573.66</v>
      </c>
      <c r="C311" s="24">
        <f>IFERROR(B311/B116,"―")</f>
        <v>3.4427342752322502E-4</v>
      </c>
      <c r="D311" s="23">
        <v>3573.66</v>
      </c>
      <c r="E311" s="24">
        <f>IFERROR(D311/D116,"―")</f>
        <v>2.9200495688558651E-4</v>
      </c>
      <c r="F311" s="25">
        <f t="shared" si="32"/>
        <v>0</v>
      </c>
      <c r="G311" s="26">
        <f t="shared" si="33"/>
        <v>0</v>
      </c>
      <c r="H311" s="23">
        <v>2875.2</v>
      </c>
      <c r="I311" s="24">
        <f>IFERROR(H311/H116,"―")</f>
        <v>2.7496288366865205E-4</v>
      </c>
      <c r="J311" s="27">
        <f t="shared" si="34"/>
        <v>698.46</v>
      </c>
      <c r="K311" s="26">
        <f t="shared" si="35"/>
        <v>0.2429257095158599</v>
      </c>
    </row>
    <row r="312" spans="1:11" hidden="1" outlineLevel="2" collapsed="1" x14ac:dyDescent="0.2">
      <c r="A312" s="21" t="s">
        <v>288</v>
      </c>
      <c r="B312" s="16">
        <f>SUM(B313:B316)</f>
        <v>19905.650000000001</v>
      </c>
      <c r="C312" s="17">
        <f>IFERROR(B312/B116,"―")</f>
        <v>1.9176380384753123E-3</v>
      </c>
      <c r="D312" s="16">
        <f>SUM(D313:D316)</f>
        <v>19905.650000000001</v>
      </c>
      <c r="E312" s="17">
        <f>IFERROR(D312/D116,"―")</f>
        <v>1.6264973360727031E-3</v>
      </c>
      <c r="F312" s="18">
        <f t="shared" si="32"/>
        <v>0</v>
      </c>
      <c r="G312" s="19">
        <f t="shared" si="33"/>
        <v>0</v>
      </c>
      <c r="H312" s="16">
        <f>SUM(H313:H316)</f>
        <v>18886.05</v>
      </c>
      <c r="I312" s="17">
        <f>IFERROR(H312/H116,"―")</f>
        <v>1.8061222764017618E-3</v>
      </c>
      <c r="J312" s="20">
        <f t="shared" si="34"/>
        <v>1019.6000000000022</v>
      </c>
      <c r="K312" s="19">
        <f t="shared" si="35"/>
        <v>5.3986937448540218E-2</v>
      </c>
    </row>
    <row r="313" spans="1:11" hidden="1" outlineLevel="5" x14ac:dyDescent="0.2">
      <c r="A313" s="22" t="s">
        <v>289</v>
      </c>
      <c r="B313" s="23">
        <v>3596.8</v>
      </c>
      <c r="C313" s="24">
        <f>IFERROR(B313/B116,"―")</f>
        <v>3.4650265109594528E-4</v>
      </c>
      <c r="D313" s="23">
        <v>3596.8</v>
      </c>
      <c r="E313" s="24">
        <f>IFERROR(D313/D116,"―")</f>
        <v>2.9389573404467066E-4</v>
      </c>
      <c r="F313" s="25">
        <f t="shared" si="32"/>
        <v>0</v>
      </c>
      <c r="G313" s="26">
        <f t="shared" si="33"/>
        <v>0</v>
      </c>
      <c r="H313" s="23">
        <v>127.03</v>
      </c>
      <c r="I313" s="24">
        <f>IFERROR(H313/H116,"―")</f>
        <v>1.2148210598368415E-5</v>
      </c>
      <c r="J313" s="27">
        <f t="shared" si="34"/>
        <v>3469.77</v>
      </c>
      <c r="K313" s="26">
        <f t="shared" si="35"/>
        <v>27.314571361095805</v>
      </c>
    </row>
    <row r="314" spans="1:11" hidden="1" outlineLevel="5" x14ac:dyDescent="0.2">
      <c r="A314" s="22" t="s">
        <v>290</v>
      </c>
      <c r="B314" s="23">
        <v>2683.83</v>
      </c>
      <c r="C314" s="24">
        <f>IFERROR(B314/B116,"―")</f>
        <v>2.5855043652436355E-4</v>
      </c>
      <c r="D314" s="23">
        <v>2683.83</v>
      </c>
      <c r="E314" s="24">
        <f>IFERROR(D314/D116,"―")</f>
        <v>2.1929664921627791E-4</v>
      </c>
      <c r="F314" s="25">
        <f t="shared" si="32"/>
        <v>0</v>
      </c>
      <c r="G314" s="26">
        <f t="shared" si="33"/>
        <v>0</v>
      </c>
      <c r="H314" s="23">
        <v>6367.16</v>
      </c>
      <c r="I314" s="24">
        <f>IFERROR(H314/H116,"―")</f>
        <v>6.0890813660952091E-4</v>
      </c>
      <c r="J314" s="27">
        <f t="shared" si="34"/>
        <v>-3683.33</v>
      </c>
      <c r="K314" s="26">
        <f t="shared" si="35"/>
        <v>-0.57848868255234676</v>
      </c>
    </row>
    <row r="315" spans="1:11" hidden="1" outlineLevel="5" x14ac:dyDescent="0.2">
      <c r="A315" s="22" t="s">
        <v>291</v>
      </c>
      <c r="B315" s="23">
        <v>11819.91</v>
      </c>
      <c r="C315" s="24">
        <f>IFERROR(B315/B116,"―")</f>
        <v>1.1386872082727632E-3</v>
      </c>
      <c r="D315" s="23">
        <v>11819.91</v>
      </c>
      <c r="E315" s="24">
        <f>IFERROR(D315/D116,"―")</f>
        <v>9.6580880943948589E-4</v>
      </c>
      <c r="F315" s="25">
        <f t="shared" si="32"/>
        <v>0</v>
      </c>
      <c r="G315" s="26">
        <f t="shared" si="33"/>
        <v>0</v>
      </c>
      <c r="H315" s="23">
        <v>10236.799999999999</v>
      </c>
      <c r="I315" s="24">
        <f>IFERROR(H315/H116,"―")</f>
        <v>9.7897191414136647E-4</v>
      </c>
      <c r="J315" s="27">
        <f t="shared" si="34"/>
        <v>1583.1100000000006</v>
      </c>
      <c r="K315" s="26">
        <f t="shared" si="35"/>
        <v>0.15464891372303846</v>
      </c>
    </row>
    <row r="316" spans="1:11" hidden="1" outlineLevel="5" x14ac:dyDescent="0.2">
      <c r="A316" s="22" t="s">
        <v>292</v>
      </c>
      <c r="B316" s="23">
        <v>1805.11</v>
      </c>
      <c r="C316" s="24">
        <f>IFERROR(B316/B116,"―")</f>
        <v>1.7389774258224025E-4</v>
      </c>
      <c r="D316" s="23">
        <v>1805.11</v>
      </c>
      <c r="E316" s="24">
        <f>IFERROR(D316/D116,"―")</f>
        <v>1.4749614337226851E-4</v>
      </c>
      <c r="F316" s="25">
        <f t="shared" si="32"/>
        <v>0</v>
      </c>
      <c r="G316" s="26">
        <f t="shared" si="33"/>
        <v>0</v>
      </c>
      <c r="H316" s="23">
        <v>2155.06</v>
      </c>
      <c r="I316" s="24">
        <f>IFERROR(H316/H116,"―")</f>
        <v>2.0609401505250599E-4</v>
      </c>
      <c r="J316" s="27">
        <f t="shared" si="34"/>
        <v>-349.95000000000005</v>
      </c>
      <c r="K316" s="26">
        <f t="shared" si="35"/>
        <v>-0.16238527001568404</v>
      </c>
    </row>
    <row r="317" spans="1:11" hidden="1" outlineLevel="2" collapsed="1" x14ac:dyDescent="0.2">
      <c r="A317" s="21" t="s">
        <v>293</v>
      </c>
      <c r="B317" s="16">
        <f>B318</f>
        <v>5355.07</v>
      </c>
      <c r="C317" s="17">
        <f>IFERROR(B317/B116,"―")</f>
        <v>5.158879981662488E-4</v>
      </c>
      <c r="D317" s="16">
        <f>D318</f>
        <v>5355.07</v>
      </c>
      <c r="E317" s="17">
        <f>IFERROR(D317/D116,"―")</f>
        <v>4.3756456531099711E-4</v>
      </c>
      <c r="F317" s="18">
        <f t="shared" si="32"/>
        <v>0</v>
      </c>
      <c r="G317" s="19">
        <f t="shared" si="33"/>
        <v>0</v>
      </c>
      <c r="H317" s="16">
        <f>H318</f>
        <v>4570.17</v>
      </c>
      <c r="I317" s="17">
        <f>IFERROR(H317/H116,"―")</f>
        <v>4.3705729064272519E-4</v>
      </c>
      <c r="J317" s="20">
        <f t="shared" si="34"/>
        <v>784.89999999999964</v>
      </c>
      <c r="K317" s="19">
        <f t="shared" si="35"/>
        <v>0.17174415831358569</v>
      </c>
    </row>
    <row r="318" spans="1:11" hidden="1" outlineLevel="5" x14ac:dyDescent="0.2">
      <c r="A318" s="22" t="s">
        <v>294</v>
      </c>
      <c r="B318" s="23">
        <v>5355.07</v>
      </c>
      <c r="C318" s="24">
        <f>IFERROR(B318/B116,"―")</f>
        <v>5.158879981662488E-4</v>
      </c>
      <c r="D318" s="23">
        <v>5355.07</v>
      </c>
      <c r="E318" s="24">
        <f>IFERROR(D318/D116,"―")</f>
        <v>4.3756456531099711E-4</v>
      </c>
      <c r="F318" s="25">
        <f t="shared" si="32"/>
        <v>0</v>
      </c>
      <c r="G318" s="26">
        <f t="shared" si="33"/>
        <v>0</v>
      </c>
      <c r="H318" s="23">
        <v>4570.17</v>
      </c>
      <c r="I318" s="24">
        <f>IFERROR(H318/H116,"―")</f>
        <v>4.3705729064272519E-4</v>
      </c>
      <c r="J318" s="27">
        <f t="shared" si="34"/>
        <v>784.89999999999964</v>
      </c>
      <c r="K318" s="26">
        <f t="shared" si="35"/>
        <v>0.17174415831358569</v>
      </c>
    </row>
    <row r="319" spans="1:11" hidden="1" outlineLevel="2" collapsed="1" x14ac:dyDescent="0.2">
      <c r="A319" s="21" t="s">
        <v>295</v>
      </c>
      <c r="B319" s="16">
        <f>SUM(B320:B321)</f>
        <v>6515.16</v>
      </c>
      <c r="C319" s="17">
        <f>IFERROR(B319/B116,"―")</f>
        <v>6.2764685618167779E-4</v>
      </c>
      <c r="D319" s="16">
        <f>SUM(D320:D321)</f>
        <v>6515.16</v>
      </c>
      <c r="E319" s="17">
        <f>IFERROR(D319/D116,"―")</f>
        <v>5.3235590820131123E-4</v>
      </c>
      <c r="F319" s="18">
        <f t="shared" si="32"/>
        <v>0</v>
      </c>
      <c r="G319" s="19">
        <f t="shared" si="33"/>
        <v>0</v>
      </c>
      <c r="H319" s="16">
        <f>SUM(H320:H321)</f>
        <v>7547.97</v>
      </c>
      <c r="I319" s="17">
        <f>IFERROR(H319/H116,"―")</f>
        <v>7.2183208021858497E-4</v>
      </c>
      <c r="J319" s="20">
        <f t="shared" si="34"/>
        <v>-1032.8100000000004</v>
      </c>
      <c r="K319" s="19">
        <f t="shared" si="35"/>
        <v>-0.13683281730054575</v>
      </c>
    </row>
    <row r="320" spans="1:11" hidden="1" outlineLevel="5" x14ac:dyDescent="0.2">
      <c r="A320" s="22" t="s">
        <v>296</v>
      </c>
      <c r="B320" s="23">
        <v>6515.16</v>
      </c>
      <c r="C320" s="24">
        <f>IFERROR(B320/B116,"―")</f>
        <v>6.2764685618167779E-4</v>
      </c>
      <c r="D320" s="23">
        <v>6515.16</v>
      </c>
      <c r="E320" s="24">
        <f>IFERROR(D320/D116,"―")</f>
        <v>5.3235590820131123E-4</v>
      </c>
      <c r="F320" s="25">
        <f t="shared" si="32"/>
        <v>0</v>
      </c>
      <c r="G320" s="26">
        <f t="shared" si="33"/>
        <v>0</v>
      </c>
      <c r="H320" s="23">
        <v>7527.13</v>
      </c>
      <c r="I320" s="24">
        <f>IFERROR(H320/H116,"―")</f>
        <v>7.198390966015654E-4</v>
      </c>
      <c r="J320" s="27">
        <f t="shared" si="34"/>
        <v>-1011.9700000000003</v>
      </c>
      <c r="K320" s="26">
        <f t="shared" si="35"/>
        <v>-0.13444300815848809</v>
      </c>
    </row>
    <row r="321" spans="1:11" hidden="1" outlineLevel="5" x14ac:dyDescent="0.2">
      <c r="A321" s="22" t="s">
        <v>297</v>
      </c>
      <c r="B321" s="23">
        <v>0</v>
      </c>
      <c r="C321" s="24">
        <f>IFERROR(B321/B116,"―")</f>
        <v>0</v>
      </c>
      <c r="D321" s="23">
        <v>0</v>
      </c>
      <c r="E321" s="24">
        <f>IFERROR(D321/D116,"―")</f>
        <v>0</v>
      </c>
      <c r="F321" s="25">
        <f t="shared" si="32"/>
        <v>0</v>
      </c>
      <c r="G321" s="26" t="str">
        <f t="shared" si="33"/>
        <v>―</v>
      </c>
      <c r="H321" s="23">
        <v>20.84</v>
      </c>
      <c r="I321" s="24">
        <f>IFERROR(H321/H116,"―")</f>
        <v>1.9929836170195842E-6</v>
      </c>
      <c r="J321" s="27">
        <f t="shared" si="34"/>
        <v>-20.84</v>
      </c>
      <c r="K321" s="26">
        <f t="shared" si="35"/>
        <v>-1</v>
      </c>
    </row>
    <row r="322" spans="1:11" hidden="1" outlineLevel="2" collapsed="1" x14ac:dyDescent="0.2">
      <c r="A322" s="21" t="s">
        <v>298</v>
      </c>
      <c r="B322" s="16">
        <f>B323</f>
        <v>3271.21</v>
      </c>
      <c r="C322" s="17">
        <f>IFERROR(B322/B116,"―")</f>
        <v>3.1513649279681029E-4</v>
      </c>
      <c r="D322" s="16">
        <f>D323</f>
        <v>3271.21</v>
      </c>
      <c r="E322" s="17">
        <f>IFERROR(D322/D116,"―")</f>
        <v>2.6729166597093726E-4</v>
      </c>
      <c r="F322" s="18">
        <f t="shared" si="32"/>
        <v>0</v>
      </c>
      <c r="G322" s="19">
        <f t="shared" si="33"/>
        <v>0</v>
      </c>
      <c r="H322" s="16">
        <f>H323</f>
        <v>3121.29</v>
      </c>
      <c r="I322" s="17">
        <f>IFERROR(H322/H116,"―")</f>
        <v>2.9849711295427343E-4</v>
      </c>
      <c r="J322" s="20">
        <f t="shared" si="34"/>
        <v>149.92000000000007</v>
      </c>
      <c r="K322" s="19">
        <f t="shared" si="35"/>
        <v>4.803142290527318E-2</v>
      </c>
    </row>
    <row r="323" spans="1:11" hidden="1" outlineLevel="5" x14ac:dyDescent="0.2">
      <c r="A323" s="22" t="s">
        <v>299</v>
      </c>
      <c r="B323" s="23">
        <v>3271.21</v>
      </c>
      <c r="C323" s="24">
        <f>IFERROR(B323/B116,"―")</f>
        <v>3.1513649279681029E-4</v>
      </c>
      <c r="D323" s="23">
        <v>3271.21</v>
      </c>
      <c r="E323" s="24">
        <f>IFERROR(D323/D116,"―")</f>
        <v>2.6729166597093726E-4</v>
      </c>
      <c r="F323" s="25">
        <f t="shared" si="32"/>
        <v>0</v>
      </c>
      <c r="G323" s="26">
        <f t="shared" si="33"/>
        <v>0</v>
      </c>
      <c r="H323" s="23">
        <v>3121.29</v>
      </c>
      <c r="I323" s="24">
        <f>IFERROR(H323/H116,"―")</f>
        <v>2.9849711295427343E-4</v>
      </c>
      <c r="J323" s="27">
        <f t="shared" si="34"/>
        <v>149.92000000000007</v>
      </c>
      <c r="K323" s="26">
        <f t="shared" si="35"/>
        <v>4.803142290527318E-2</v>
      </c>
    </row>
    <row r="324" spans="1:11" hidden="1" outlineLevel="2" collapsed="1" x14ac:dyDescent="0.2">
      <c r="A324" s="21" t="s">
        <v>300</v>
      </c>
      <c r="B324" s="16">
        <f>SUM(B325:B326)</f>
        <v>2947.6400000000003</v>
      </c>
      <c r="C324" s="17">
        <f>IFERROR(B324/B116,"―")</f>
        <v>2.8396493396253675E-4</v>
      </c>
      <c r="D324" s="16">
        <f>SUM(D325:D326)</f>
        <v>2947.6400000000003</v>
      </c>
      <c r="E324" s="17">
        <f>IFERROR(D324/D116,"―")</f>
        <v>2.4085265277453099E-4</v>
      </c>
      <c r="F324" s="18">
        <f t="shared" ref="F324:F355" si="36">IFERROR(B324-D324,"―")</f>
        <v>0</v>
      </c>
      <c r="G324" s="19">
        <f t="shared" ref="G324:G355" si="37">IFERROR((B324/D324-1)*D324/ABS(D324),"―")</f>
        <v>0</v>
      </c>
      <c r="H324" s="16">
        <f>SUM(H325:H326)</f>
        <v>6005.91</v>
      </c>
      <c r="I324" s="17">
        <f>IFERROR(H324/H116,"―")</f>
        <v>5.7436085582025385E-4</v>
      </c>
      <c r="J324" s="20">
        <f t="shared" ref="J324:J355" si="38">IFERROR(B324-H324,"―")</f>
        <v>-3058.2699999999995</v>
      </c>
      <c r="K324" s="19">
        <f t="shared" ref="K324:K355" si="39">IFERROR((B324/H324-1)*H324/ABS(H324),"―")</f>
        <v>-0.50921009472336409</v>
      </c>
    </row>
    <row r="325" spans="1:11" hidden="1" outlineLevel="5" x14ac:dyDescent="0.2">
      <c r="A325" s="22" t="s">
        <v>301</v>
      </c>
      <c r="B325" s="23">
        <v>1472.89</v>
      </c>
      <c r="C325" s="24">
        <f>IFERROR(B325/B116,"―")</f>
        <v>1.418928741583371E-4</v>
      </c>
      <c r="D325" s="23">
        <v>1472.89</v>
      </c>
      <c r="E325" s="24">
        <f>IFERROR(D325/D116,"―")</f>
        <v>1.2035033577542676E-4</v>
      </c>
      <c r="F325" s="25">
        <f t="shared" si="36"/>
        <v>0</v>
      </c>
      <c r="G325" s="26">
        <f t="shared" si="37"/>
        <v>0</v>
      </c>
      <c r="H325" s="23">
        <v>3079.04</v>
      </c>
      <c r="I325" s="24">
        <f>IFERROR(H325/H116,"―")</f>
        <v>2.9445663513186086E-4</v>
      </c>
      <c r="J325" s="27">
        <f t="shared" si="38"/>
        <v>-1606.1499999999999</v>
      </c>
      <c r="K325" s="26">
        <f t="shared" si="39"/>
        <v>-0.52163986177509869</v>
      </c>
    </row>
    <row r="326" spans="1:11" hidden="1" outlineLevel="5" x14ac:dyDescent="0.2">
      <c r="A326" s="22" t="s">
        <v>302</v>
      </c>
      <c r="B326" s="23">
        <v>1474.75</v>
      </c>
      <c r="C326" s="24">
        <f>IFERROR(B326/B116,"―")</f>
        <v>1.4207205980419966E-4</v>
      </c>
      <c r="D326" s="23">
        <v>1474.75</v>
      </c>
      <c r="E326" s="24">
        <f>IFERROR(D326/D116,"―")</f>
        <v>1.205023169991042E-4</v>
      </c>
      <c r="F326" s="25">
        <f t="shared" si="36"/>
        <v>0</v>
      </c>
      <c r="G326" s="26">
        <f t="shared" si="37"/>
        <v>0</v>
      </c>
      <c r="H326" s="23">
        <v>2926.87</v>
      </c>
      <c r="I326" s="24">
        <f>IFERROR(H326/H116,"―")</f>
        <v>2.79904220688393E-4</v>
      </c>
      <c r="J326" s="27">
        <f t="shared" si="38"/>
        <v>-1452.12</v>
      </c>
      <c r="K326" s="26">
        <f t="shared" si="39"/>
        <v>-0.4961340954671713</v>
      </c>
    </row>
    <row r="327" spans="1:11" hidden="1" outlineLevel="2" collapsed="1" x14ac:dyDescent="0.2">
      <c r="A327" s="21" t="s">
        <v>303</v>
      </c>
      <c r="B327" s="16">
        <f>SUM(B328:B333)</f>
        <v>9422.19</v>
      </c>
      <c r="C327" s="17">
        <f>IFERROR(B327/B116,"―")</f>
        <v>9.0769957020954872E-4</v>
      </c>
      <c r="D327" s="16">
        <f>SUM(D328:D333)</f>
        <v>9422.19</v>
      </c>
      <c r="E327" s="17">
        <f>IFERROR(D327/D116,"―")</f>
        <v>7.6989030425888443E-4</v>
      </c>
      <c r="F327" s="18">
        <f t="shared" si="36"/>
        <v>0</v>
      </c>
      <c r="G327" s="19">
        <f t="shared" si="37"/>
        <v>0</v>
      </c>
      <c r="H327" s="16">
        <f>SUM(H328:H333)</f>
        <v>5843.62</v>
      </c>
      <c r="I327" s="17">
        <f>IFERROR(H327/H116,"―")</f>
        <v>5.5884063935163068E-4</v>
      </c>
      <c r="J327" s="20">
        <f t="shared" si="38"/>
        <v>3578.5700000000006</v>
      </c>
      <c r="K327" s="19">
        <f t="shared" si="39"/>
        <v>0.61238923817770496</v>
      </c>
    </row>
    <row r="328" spans="1:11" hidden="1" outlineLevel="5" x14ac:dyDescent="0.2">
      <c r="A328" s="22" t="s">
        <v>304</v>
      </c>
      <c r="B328" s="23">
        <v>-9.75</v>
      </c>
      <c r="C328" s="24">
        <f>IFERROR(B328/B116,"―")</f>
        <v>-9.3927959524729385E-7</v>
      </c>
      <c r="D328" s="23">
        <v>-9.75</v>
      </c>
      <c r="E328" s="24">
        <f>IFERROR(D328/D116,"―")</f>
        <v>-7.96675769277007E-7</v>
      </c>
      <c r="F328" s="25">
        <f t="shared" si="36"/>
        <v>0</v>
      </c>
      <c r="G328" s="26">
        <f t="shared" si="37"/>
        <v>0</v>
      </c>
      <c r="H328" s="23">
        <v>0</v>
      </c>
      <c r="I328" s="24">
        <f>IFERROR(H328/H116,"―")</f>
        <v>0</v>
      </c>
      <c r="J328" s="27">
        <f t="shared" si="38"/>
        <v>-9.75</v>
      </c>
      <c r="K328" s="26" t="str">
        <f t="shared" si="39"/>
        <v>―</v>
      </c>
    </row>
    <row r="329" spans="1:11" hidden="1" outlineLevel="5" x14ac:dyDescent="0.2">
      <c r="A329" s="22" t="s">
        <v>305</v>
      </c>
      <c r="B329" s="23">
        <v>4.0199999999999996</v>
      </c>
      <c r="C329" s="24">
        <f>IFERROR(B329/B116,"―")</f>
        <v>3.8727220234811497E-7</v>
      </c>
      <c r="D329" s="23">
        <v>4.0199999999999996</v>
      </c>
      <c r="E329" s="24">
        <f>IFERROR(D329/D116,"―")</f>
        <v>3.2847554794805823E-7</v>
      </c>
      <c r="F329" s="25">
        <f t="shared" si="36"/>
        <v>0</v>
      </c>
      <c r="G329" s="26">
        <f t="shared" si="37"/>
        <v>0</v>
      </c>
      <c r="H329" s="23">
        <v>0</v>
      </c>
      <c r="I329" s="24">
        <f>IFERROR(H329/H116,"―")</f>
        <v>0</v>
      </c>
      <c r="J329" s="27">
        <f t="shared" si="38"/>
        <v>4.0199999999999996</v>
      </c>
      <c r="K329" s="26" t="str">
        <f t="shared" si="39"/>
        <v>―</v>
      </c>
    </row>
    <row r="330" spans="1:11" hidden="1" outlineLevel="5" x14ac:dyDescent="0.2">
      <c r="A330" s="22" t="s">
        <v>306</v>
      </c>
      <c r="B330" s="23">
        <v>1217.55</v>
      </c>
      <c r="C330" s="24">
        <f>IFERROR(B330/B116,"―")</f>
        <v>1.1729434576341975E-4</v>
      </c>
      <c r="D330" s="23">
        <v>1217.55</v>
      </c>
      <c r="E330" s="24">
        <f>IFERROR(D330/D116,"―")</f>
        <v>9.9486418757253309E-5</v>
      </c>
      <c r="F330" s="25">
        <f t="shared" si="36"/>
        <v>0</v>
      </c>
      <c r="G330" s="26">
        <f t="shared" si="37"/>
        <v>0</v>
      </c>
      <c r="H330" s="23">
        <v>783.86</v>
      </c>
      <c r="I330" s="24">
        <f>IFERROR(H330/H116,"―")</f>
        <v>7.4962578600622429E-5</v>
      </c>
      <c r="J330" s="27">
        <f t="shared" si="38"/>
        <v>433.68999999999994</v>
      </c>
      <c r="K330" s="26">
        <f t="shared" si="39"/>
        <v>0.55327481948307078</v>
      </c>
    </row>
    <row r="331" spans="1:11" hidden="1" outlineLevel="5" x14ac:dyDescent="0.2">
      <c r="A331" s="22" t="s">
        <v>307</v>
      </c>
      <c r="B331" s="23">
        <v>6630.61</v>
      </c>
      <c r="C331" s="24">
        <f>IFERROR(B331/B116,"―")</f>
        <v>6.3876888995309316E-4</v>
      </c>
      <c r="D331" s="23">
        <v>6630.61</v>
      </c>
      <c r="E331" s="24">
        <f>IFERROR(D331/D116,"―")</f>
        <v>5.4178936641290413E-4</v>
      </c>
      <c r="F331" s="25">
        <f t="shared" si="36"/>
        <v>0</v>
      </c>
      <c r="G331" s="26">
        <f t="shared" si="37"/>
        <v>0</v>
      </c>
      <c r="H331" s="23">
        <v>3799</v>
      </c>
      <c r="I331" s="24">
        <f>IFERROR(H331/H116,"―")</f>
        <v>3.6330828987799429E-4</v>
      </c>
      <c r="J331" s="27">
        <f t="shared" si="38"/>
        <v>2831.6099999999997</v>
      </c>
      <c r="K331" s="26">
        <f t="shared" si="39"/>
        <v>0.74535667280863371</v>
      </c>
    </row>
    <row r="332" spans="1:11" hidden="1" outlineLevel="5" x14ac:dyDescent="0.2">
      <c r="A332" s="22" t="s">
        <v>308</v>
      </c>
      <c r="B332" s="23">
        <v>1517.15</v>
      </c>
      <c r="C332" s="24">
        <f>IFERROR(B332/B116,"―")</f>
        <v>1.461567218389161E-4</v>
      </c>
      <c r="D332" s="23">
        <v>1517.15</v>
      </c>
      <c r="E332" s="24">
        <f>IFERROR(D332/D116,"―")</f>
        <v>1.2396683521626782E-4</v>
      </c>
      <c r="F332" s="25">
        <f t="shared" si="36"/>
        <v>0</v>
      </c>
      <c r="G332" s="26">
        <f t="shared" si="37"/>
        <v>0</v>
      </c>
      <c r="H332" s="23">
        <v>1252.96</v>
      </c>
      <c r="I332" s="24">
        <f>IFERROR(H332/H116,"―")</f>
        <v>1.1982383650579934E-4</v>
      </c>
      <c r="J332" s="27">
        <f t="shared" si="38"/>
        <v>264.19000000000005</v>
      </c>
      <c r="K332" s="26">
        <f t="shared" si="39"/>
        <v>0.21085270080449489</v>
      </c>
    </row>
    <row r="333" spans="1:11" hidden="1" outlineLevel="5" x14ac:dyDescent="0.2">
      <c r="A333" s="22" t="s">
        <v>309</v>
      </c>
      <c r="B333" s="23">
        <v>62.61</v>
      </c>
      <c r="C333" s="24">
        <f>IFERROR(B333/B116,"―")</f>
        <v>6.0316200470187757E-6</v>
      </c>
      <c r="D333" s="23">
        <v>62.61</v>
      </c>
      <c r="E333" s="24">
        <f>IFERROR(D333/D116,"―")</f>
        <v>5.1158840937880416E-6</v>
      </c>
      <c r="F333" s="25">
        <f t="shared" si="36"/>
        <v>0</v>
      </c>
      <c r="G333" s="26">
        <f t="shared" si="37"/>
        <v>0</v>
      </c>
      <c r="H333" s="23">
        <v>7.8</v>
      </c>
      <c r="I333" s="24">
        <f>IFERROR(H333/H116,"―")</f>
        <v>7.4593436721462361E-7</v>
      </c>
      <c r="J333" s="27">
        <f t="shared" si="38"/>
        <v>54.81</v>
      </c>
      <c r="K333" s="26">
        <f t="shared" si="39"/>
        <v>7.0269230769230777</v>
      </c>
    </row>
    <row r="334" spans="1:11" hidden="1" outlineLevel="2" collapsed="1" x14ac:dyDescent="0.2">
      <c r="A334" s="21" t="s">
        <v>310</v>
      </c>
      <c r="B334" s="16">
        <f>SUM(B335:B338)</f>
        <v>11474.16</v>
      </c>
      <c r="C334" s="17">
        <f>IFERROR(B334/B116,"―")</f>
        <v>1.105378908779763E-3</v>
      </c>
      <c r="D334" s="16">
        <f>SUM(D335:D338)</f>
        <v>11474.16</v>
      </c>
      <c r="E334" s="17">
        <f>IFERROR(D334/D116,"―")</f>
        <v>9.3755746100589361E-4</v>
      </c>
      <c r="F334" s="18">
        <f t="shared" si="36"/>
        <v>0</v>
      </c>
      <c r="G334" s="19">
        <f t="shared" si="37"/>
        <v>0</v>
      </c>
      <c r="H334" s="16">
        <f>SUM(H335:H338)</f>
        <v>12805.61</v>
      </c>
      <c r="I334" s="17">
        <f>IFERROR(H334/H116,"―")</f>
        <v>1.2246339220701613E-3</v>
      </c>
      <c r="J334" s="20">
        <f t="shared" si="38"/>
        <v>-1331.4500000000007</v>
      </c>
      <c r="K334" s="19">
        <f t="shared" si="39"/>
        <v>-0.10397396141222481</v>
      </c>
    </row>
    <row r="335" spans="1:11" hidden="1" outlineLevel="5" x14ac:dyDescent="0.2">
      <c r="A335" s="22" t="s">
        <v>311</v>
      </c>
      <c r="B335" s="23">
        <v>2482.04</v>
      </c>
      <c r="C335" s="24">
        <f>IFERROR(B335/B116,"―")</f>
        <v>2.3911072067565056E-4</v>
      </c>
      <c r="D335" s="23">
        <v>2482.04</v>
      </c>
      <c r="E335" s="24">
        <f>IFERROR(D335/D116,"―")</f>
        <v>2.0280832065397973E-4</v>
      </c>
      <c r="F335" s="25">
        <f t="shared" si="36"/>
        <v>0</v>
      </c>
      <c r="G335" s="26">
        <f t="shared" si="37"/>
        <v>0</v>
      </c>
      <c r="H335" s="23">
        <v>3018.3</v>
      </c>
      <c r="I335" s="24">
        <f>IFERROR(H335/H116,"―")</f>
        <v>2.8864791032870494E-4</v>
      </c>
      <c r="J335" s="27">
        <f t="shared" si="38"/>
        <v>-536.26000000000022</v>
      </c>
      <c r="K335" s="26">
        <f t="shared" si="39"/>
        <v>-0.17766954908392152</v>
      </c>
    </row>
    <row r="336" spans="1:11" hidden="1" outlineLevel="5" x14ac:dyDescent="0.2">
      <c r="A336" s="22" t="s">
        <v>312</v>
      </c>
      <c r="B336" s="23">
        <v>1333.34</v>
      </c>
      <c r="C336" s="24">
        <f>IFERROR(B336/B116,"―")</f>
        <v>1.2844913390020786E-4</v>
      </c>
      <c r="D336" s="23">
        <v>1333.34</v>
      </c>
      <c r="E336" s="24">
        <f>IFERROR(D336/D116,"―")</f>
        <v>1.0894765848285174E-4</v>
      </c>
      <c r="F336" s="25">
        <f t="shared" si="36"/>
        <v>0</v>
      </c>
      <c r="G336" s="26">
        <f t="shared" si="37"/>
        <v>0</v>
      </c>
      <c r="H336" s="23">
        <v>1258.0999999999999</v>
      </c>
      <c r="I336" s="24">
        <f>IFERROR(H336/H116,"―")</f>
        <v>1.2031538812727154E-4</v>
      </c>
      <c r="J336" s="27">
        <f t="shared" si="38"/>
        <v>75.240000000000009</v>
      </c>
      <c r="K336" s="26">
        <f t="shared" si="39"/>
        <v>5.9804467053493411E-2</v>
      </c>
    </row>
    <row r="337" spans="1:11" hidden="1" outlineLevel="5" x14ac:dyDescent="0.2">
      <c r="A337" s="22" t="s">
        <v>313</v>
      </c>
      <c r="B337" s="23">
        <v>2656.29</v>
      </c>
      <c r="C337" s="24">
        <f>IFERROR(B337/B116,"―")</f>
        <v>2.5589733292917272E-4</v>
      </c>
      <c r="D337" s="23">
        <v>2656.29</v>
      </c>
      <c r="E337" s="24">
        <f>IFERROR(D337/D116,"―")</f>
        <v>2.1704634658182778E-4</v>
      </c>
      <c r="F337" s="25">
        <f t="shared" si="36"/>
        <v>0</v>
      </c>
      <c r="G337" s="26">
        <f t="shared" si="37"/>
        <v>0</v>
      </c>
      <c r="H337" s="23">
        <v>3297.94</v>
      </c>
      <c r="I337" s="24">
        <f>IFERROR(H337/H116,"―")</f>
        <v>3.1539061371946102E-4</v>
      </c>
      <c r="J337" s="27">
        <f t="shared" si="38"/>
        <v>-641.65000000000009</v>
      </c>
      <c r="K337" s="26">
        <f t="shared" si="39"/>
        <v>-0.19456084707423427</v>
      </c>
    </row>
    <row r="338" spans="1:11" hidden="1" outlineLevel="5" x14ac:dyDescent="0.2">
      <c r="A338" s="22" t="s">
        <v>314</v>
      </c>
      <c r="B338" s="23">
        <v>5002.49</v>
      </c>
      <c r="C338" s="24">
        <f>IFERROR(B338/B116,"―")</f>
        <v>4.8192172127473174E-4</v>
      </c>
      <c r="D338" s="23">
        <v>5002.49</v>
      </c>
      <c r="E338" s="24">
        <f>IFERROR(D338/D116,"―")</f>
        <v>4.0875513528723434E-4</v>
      </c>
      <c r="F338" s="25">
        <f t="shared" si="36"/>
        <v>0</v>
      </c>
      <c r="G338" s="26">
        <f t="shared" si="37"/>
        <v>0</v>
      </c>
      <c r="H338" s="23">
        <v>5231.2700000000004</v>
      </c>
      <c r="I338" s="24">
        <f>IFERROR(H338/H116,"―")</f>
        <v>5.0028000989472369E-4</v>
      </c>
      <c r="J338" s="27">
        <f t="shared" si="38"/>
        <v>-228.78000000000065</v>
      </c>
      <c r="K338" s="26">
        <f t="shared" si="39"/>
        <v>-4.3733166133654078E-2</v>
      </c>
    </row>
    <row r="339" spans="1:11" hidden="1" outlineLevel="2" collapsed="1" x14ac:dyDescent="0.2">
      <c r="A339" s="21" t="s">
        <v>315</v>
      </c>
      <c r="B339" s="16">
        <f>SUM(B340:B344)</f>
        <v>20574.240000000002</v>
      </c>
      <c r="C339" s="17">
        <f>IFERROR(B339/B116,"―")</f>
        <v>1.9820475712534033E-3</v>
      </c>
      <c r="D339" s="16">
        <f>SUM(D340:D344)</f>
        <v>20574.240000000002</v>
      </c>
      <c r="E339" s="17">
        <f>IFERROR(D339/D116,"―")</f>
        <v>1.6811280491579252E-3</v>
      </c>
      <c r="F339" s="18">
        <f t="shared" si="36"/>
        <v>0</v>
      </c>
      <c r="G339" s="19">
        <f t="shared" si="37"/>
        <v>0</v>
      </c>
      <c r="H339" s="16">
        <f>SUM(H340:H344)</f>
        <v>21526.84</v>
      </c>
      <c r="I339" s="17">
        <f>IFERROR(H339/H116,"―")</f>
        <v>2.0586679196833908E-3</v>
      </c>
      <c r="J339" s="20">
        <f t="shared" si="38"/>
        <v>-952.59999999999854</v>
      </c>
      <c r="K339" s="19">
        <f t="shared" si="39"/>
        <v>-4.4251734114249874E-2</v>
      </c>
    </row>
    <row r="340" spans="1:11" hidden="1" outlineLevel="5" x14ac:dyDescent="0.2">
      <c r="A340" s="22" t="s">
        <v>316</v>
      </c>
      <c r="B340" s="23">
        <v>7968.05</v>
      </c>
      <c r="C340" s="24">
        <f>IFERROR(B340/B116,"―")</f>
        <v>7.6761300296514874E-4</v>
      </c>
      <c r="D340" s="23">
        <v>7968.05</v>
      </c>
      <c r="E340" s="24">
        <f>IFERROR(D340/D116,"―")</f>
        <v>6.5107203727052883E-4</v>
      </c>
      <c r="F340" s="25">
        <f t="shared" si="36"/>
        <v>0</v>
      </c>
      <c r="G340" s="26">
        <f t="shared" si="37"/>
        <v>0</v>
      </c>
      <c r="H340" s="23">
        <v>7326.58</v>
      </c>
      <c r="I340" s="24">
        <f>IFERROR(H340/H116,"―")</f>
        <v>7.0065997642914323E-4</v>
      </c>
      <c r="J340" s="27">
        <f t="shared" si="38"/>
        <v>641.47000000000025</v>
      </c>
      <c r="K340" s="26">
        <f t="shared" si="39"/>
        <v>8.7553810918600483E-2</v>
      </c>
    </row>
    <row r="341" spans="1:11" hidden="1" outlineLevel="5" x14ac:dyDescent="0.2">
      <c r="A341" s="22" t="s">
        <v>317</v>
      </c>
      <c r="B341" s="23">
        <v>10143.81</v>
      </c>
      <c r="C341" s="24">
        <f>IFERROR(B341/B116,"―")</f>
        <v>9.7721782062209746E-4</v>
      </c>
      <c r="D341" s="23">
        <v>10143.81</v>
      </c>
      <c r="E341" s="24">
        <f>IFERROR(D341/D116,"―")</f>
        <v>8.2885411642562008E-4</v>
      </c>
      <c r="F341" s="25">
        <f t="shared" si="36"/>
        <v>0</v>
      </c>
      <c r="G341" s="26">
        <f t="shared" si="37"/>
        <v>0</v>
      </c>
      <c r="H341" s="23">
        <v>10970.69</v>
      </c>
      <c r="I341" s="24">
        <f>IFERROR(H341/H116,"―")</f>
        <v>1.0491557311612565E-3</v>
      </c>
      <c r="J341" s="27">
        <f t="shared" si="38"/>
        <v>-826.88000000000102</v>
      </c>
      <c r="K341" s="26">
        <f t="shared" si="39"/>
        <v>-7.5371740519511676E-2</v>
      </c>
    </row>
    <row r="342" spans="1:11" hidden="1" outlineLevel="5" x14ac:dyDescent="0.2">
      <c r="A342" s="22" t="s">
        <v>318</v>
      </c>
      <c r="B342" s="23">
        <v>1242.45</v>
      </c>
      <c r="C342" s="24">
        <f>IFERROR(B342/B116,"―")</f>
        <v>1.1969312134512823E-4</v>
      </c>
      <c r="D342" s="23">
        <v>1242.45</v>
      </c>
      <c r="E342" s="24">
        <f>IFERROR(D342/D116,"―")</f>
        <v>1.0152100610648383E-4</v>
      </c>
      <c r="F342" s="25">
        <f t="shared" si="36"/>
        <v>0</v>
      </c>
      <c r="G342" s="26">
        <f t="shared" si="37"/>
        <v>0</v>
      </c>
      <c r="H342" s="23">
        <v>1757.82</v>
      </c>
      <c r="I342" s="24">
        <f>IFERROR(H342/H116,"―")</f>
        <v>1.6810491658682174E-4</v>
      </c>
      <c r="J342" s="27">
        <f t="shared" si="38"/>
        <v>-515.36999999999989</v>
      </c>
      <c r="K342" s="26">
        <f t="shared" si="39"/>
        <v>-0.29318701573539957</v>
      </c>
    </row>
    <row r="343" spans="1:11" hidden="1" outlineLevel="5" x14ac:dyDescent="0.2">
      <c r="A343" s="22" t="s">
        <v>319</v>
      </c>
      <c r="B343" s="23">
        <v>1219.93</v>
      </c>
      <c r="C343" s="24">
        <f>IFERROR(B343/B116,"―")</f>
        <v>1.1752362632102885E-4</v>
      </c>
      <c r="D343" s="23">
        <v>1219.93</v>
      </c>
      <c r="E343" s="24">
        <f>IFERROR(D343/D116,"―")</f>
        <v>9.9680889355292218E-5</v>
      </c>
      <c r="F343" s="25">
        <f t="shared" si="36"/>
        <v>0</v>
      </c>
      <c r="G343" s="26">
        <f t="shared" si="37"/>
        <v>0</v>
      </c>
      <c r="H343" s="23">
        <v>1396.13</v>
      </c>
      <c r="I343" s="24">
        <f>IFERROR(H343/H116,"―")</f>
        <v>1.3351555744863495E-4</v>
      </c>
      <c r="J343" s="27">
        <f t="shared" si="38"/>
        <v>-176.20000000000005</v>
      </c>
      <c r="K343" s="26">
        <f t="shared" si="39"/>
        <v>-0.12620601233409501</v>
      </c>
    </row>
    <row r="344" spans="1:11" hidden="1" outlineLevel="5" x14ac:dyDescent="0.2">
      <c r="A344" s="22" t="s">
        <v>320</v>
      </c>
      <c r="B344" s="23">
        <v>0</v>
      </c>
      <c r="C344" s="24">
        <f>IFERROR(B344/B116,"―")</f>
        <v>0</v>
      </c>
      <c r="D344" s="23">
        <v>0</v>
      </c>
      <c r="E344" s="24">
        <f>IFERROR(D344/D116,"―")</f>
        <v>0</v>
      </c>
      <c r="F344" s="25">
        <f t="shared" si="36"/>
        <v>0</v>
      </c>
      <c r="G344" s="26" t="str">
        <f t="shared" si="37"/>
        <v>―</v>
      </c>
      <c r="H344" s="23">
        <v>75.62</v>
      </c>
      <c r="I344" s="24">
        <f>IFERROR(H344/H116,"―")</f>
        <v>7.2317380575345956E-6</v>
      </c>
      <c r="J344" s="27">
        <f t="shared" si="38"/>
        <v>-75.62</v>
      </c>
      <c r="K344" s="26">
        <f t="shared" si="39"/>
        <v>-1</v>
      </c>
    </row>
    <row r="345" spans="1:11" hidden="1" outlineLevel="2" collapsed="1" x14ac:dyDescent="0.2">
      <c r="A345" s="21" t="s">
        <v>321</v>
      </c>
      <c r="B345" s="16">
        <f>SUM(B346:B348)</f>
        <v>14968.27</v>
      </c>
      <c r="C345" s="17">
        <f>IFERROR(B345/B116,"―")</f>
        <v>1.4419887781694576E-3</v>
      </c>
      <c r="D345" s="16">
        <f>SUM(D346:D348)</f>
        <v>14968.27</v>
      </c>
      <c r="E345" s="17">
        <f>IFERROR(D345/D116,"―")</f>
        <v>1.2230623607175329E-3</v>
      </c>
      <c r="F345" s="18">
        <f t="shared" si="36"/>
        <v>0</v>
      </c>
      <c r="G345" s="19">
        <f t="shared" si="37"/>
        <v>0</v>
      </c>
      <c r="H345" s="16">
        <f>SUM(H346:H348)</f>
        <v>16547.89</v>
      </c>
      <c r="I345" s="17">
        <f>IFERROR(H345/H116,"―")</f>
        <v>1.5825179302419484E-3</v>
      </c>
      <c r="J345" s="20">
        <f t="shared" si="38"/>
        <v>-1579.619999999999</v>
      </c>
      <c r="K345" s="19">
        <f t="shared" si="39"/>
        <v>-9.545748732920023E-2</v>
      </c>
    </row>
    <row r="346" spans="1:11" hidden="1" outlineLevel="5" x14ac:dyDescent="0.2">
      <c r="A346" s="22" t="s">
        <v>322</v>
      </c>
      <c r="B346" s="23">
        <v>2845.76</v>
      </c>
      <c r="C346" s="24">
        <f>IFERROR(B346/B116,"―")</f>
        <v>2.7415018471496812E-4</v>
      </c>
      <c r="D346" s="23">
        <v>2845.76</v>
      </c>
      <c r="E346" s="24">
        <f>IFERROR(D346/D116,"―")</f>
        <v>2.3252800381310109E-4</v>
      </c>
      <c r="F346" s="25">
        <f t="shared" si="36"/>
        <v>0</v>
      </c>
      <c r="G346" s="26">
        <f t="shared" si="37"/>
        <v>0</v>
      </c>
      <c r="H346" s="23">
        <v>2891.96</v>
      </c>
      <c r="I346" s="24">
        <f>IFERROR(H346/H116,"―")</f>
        <v>2.765656862320517E-4</v>
      </c>
      <c r="J346" s="27">
        <f t="shared" si="38"/>
        <v>-46.199999999999818</v>
      </c>
      <c r="K346" s="26">
        <f t="shared" si="39"/>
        <v>-1.5975324693287551E-2</v>
      </c>
    </row>
    <row r="347" spans="1:11" hidden="1" outlineLevel="5" x14ac:dyDescent="0.2">
      <c r="A347" s="22" t="s">
        <v>323</v>
      </c>
      <c r="B347" s="23">
        <v>3666.31</v>
      </c>
      <c r="C347" s="24">
        <f>IFERROR(B347/B116,"―")</f>
        <v>3.5319899208729289E-4</v>
      </c>
      <c r="D347" s="23">
        <v>3666.31</v>
      </c>
      <c r="E347" s="24">
        <f>IFERROR(D347/D116,"―")</f>
        <v>2.9957541945210088E-4</v>
      </c>
      <c r="F347" s="25">
        <f t="shared" si="36"/>
        <v>0</v>
      </c>
      <c r="G347" s="26">
        <f t="shared" si="37"/>
        <v>0</v>
      </c>
      <c r="H347" s="23">
        <v>3549.83</v>
      </c>
      <c r="I347" s="24">
        <f>IFERROR(H347/H116,"―")</f>
        <v>3.3947951214993429E-4</v>
      </c>
      <c r="J347" s="27">
        <f t="shared" si="38"/>
        <v>116.48000000000002</v>
      </c>
      <c r="K347" s="26">
        <f t="shared" si="39"/>
        <v>3.2812838924680898E-2</v>
      </c>
    </row>
    <row r="348" spans="1:11" hidden="1" outlineLevel="5" x14ac:dyDescent="0.2">
      <c r="A348" s="22" t="s">
        <v>324</v>
      </c>
      <c r="B348" s="23">
        <v>8456.2000000000007</v>
      </c>
      <c r="C348" s="24">
        <f>IFERROR(B348/B116,"―")</f>
        <v>8.1463960136719663E-4</v>
      </c>
      <c r="D348" s="23">
        <v>8456.2000000000007</v>
      </c>
      <c r="E348" s="24">
        <f>IFERROR(D348/D116,"―")</f>
        <v>6.9095893745233102E-4</v>
      </c>
      <c r="F348" s="25">
        <f t="shared" si="36"/>
        <v>0</v>
      </c>
      <c r="G348" s="26">
        <f t="shared" si="37"/>
        <v>0</v>
      </c>
      <c r="H348" s="23">
        <v>10106.1</v>
      </c>
      <c r="I348" s="24">
        <f>IFERROR(H348/H116,"―")</f>
        <v>9.6647273185996262E-4</v>
      </c>
      <c r="J348" s="27">
        <f t="shared" si="38"/>
        <v>-1649.8999999999996</v>
      </c>
      <c r="K348" s="26">
        <f t="shared" si="39"/>
        <v>-0.16325783437725727</v>
      </c>
    </row>
    <row r="349" spans="1:11" hidden="1" outlineLevel="2" collapsed="1" x14ac:dyDescent="0.2">
      <c r="A349" s="21" t="s">
        <v>325</v>
      </c>
      <c r="B349" s="16">
        <f>SUM(B350:B354)</f>
        <v>32893.119999999995</v>
      </c>
      <c r="C349" s="17">
        <f>IFERROR(B349/B116,"―")</f>
        <v>3.1688037374380165E-3</v>
      </c>
      <c r="D349" s="16">
        <f>SUM(D350:D354)</f>
        <v>32893.119999999995</v>
      </c>
      <c r="E349" s="17">
        <f>IFERROR(D349/D116,"―")</f>
        <v>2.6877078646072717E-3</v>
      </c>
      <c r="F349" s="18">
        <f t="shared" si="36"/>
        <v>0</v>
      </c>
      <c r="G349" s="19">
        <f t="shared" si="37"/>
        <v>0</v>
      </c>
      <c r="H349" s="16">
        <f>SUM(H350:H354)</f>
        <v>45096.480000000003</v>
      </c>
      <c r="I349" s="17">
        <f>IFERROR(H349/H116,"―")</f>
        <v>4.3126941374880684E-3</v>
      </c>
      <c r="J349" s="20">
        <f t="shared" si="38"/>
        <v>-12203.360000000008</v>
      </c>
      <c r="K349" s="19">
        <f t="shared" si="39"/>
        <v>-0.27060559937272277</v>
      </c>
    </row>
    <row r="350" spans="1:11" hidden="1" outlineLevel="5" x14ac:dyDescent="0.2">
      <c r="A350" s="22" t="s">
        <v>326</v>
      </c>
      <c r="B350" s="23">
        <v>25704.61</v>
      </c>
      <c r="C350" s="24">
        <f>IFERROR(B350/B116,"―")</f>
        <v>2.4762887873630299E-3</v>
      </c>
      <c r="D350" s="23">
        <v>25704.61</v>
      </c>
      <c r="E350" s="24">
        <f>IFERROR(D350/D116,"―")</f>
        <v>2.1003323021246611E-3</v>
      </c>
      <c r="F350" s="25">
        <f t="shared" si="36"/>
        <v>0</v>
      </c>
      <c r="G350" s="26">
        <f t="shared" si="37"/>
        <v>0</v>
      </c>
      <c r="H350" s="23">
        <v>29317.82</v>
      </c>
      <c r="I350" s="24">
        <f>IFERROR(H350/H116,"―")</f>
        <v>2.8037396807451586E-3</v>
      </c>
      <c r="J350" s="27">
        <f t="shared" si="38"/>
        <v>-3613.2099999999991</v>
      </c>
      <c r="K350" s="26">
        <f t="shared" si="39"/>
        <v>-0.12324279226763789</v>
      </c>
    </row>
    <row r="351" spans="1:11" hidden="1" outlineLevel="5" x14ac:dyDescent="0.2">
      <c r="A351" s="22" t="s">
        <v>327</v>
      </c>
      <c r="B351" s="23">
        <v>60.42</v>
      </c>
      <c r="C351" s="24">
        <f>IFERROR(B351/B116,"―")</f>
        <v>5.8206433994709226E-6</v>
      </c>
      <c r="D351" s="23">
        <v>60.42</v>
      </c>
      <c r="E351" s="24">
        <f>IFERROR(D351/D116,"―")</f>
        <v>4.9369384594581296E-6</v>
      </c>
      <c r="F351" s="25">
        <f t="shared" si="36"/>
        <v>0</v>
      </c>
      <c r="G351" s="26">
        <f t="shared" si="37"/>
        <v>0</v>
      </c>
      <c r="H351" s="23">
        <v>182.65</v>
      </c>
      <c r="I351" s="24">
        <f>IFERROR(H351/H116,"―")</f>
        <v>1.746729643227577E-5</v>
      </c>
      <c r="J351" s="27">
        <f t="shared" si="38"/>
        <v>-122.23</v>
      </c>
      <c r="K351" s="26">
        <f t="shared" si="39"/>
        <v>-0.66920339447029842</v>
      </c>
    </row>
    <row r="352" spans="1:11" hidden="1" outlineLevel="5" x14ac:dyDescent="0.2">
      <c r="A352" s="22" t="s">
        <v>328</v>
      </c>
      <c r="B352" s="23">
        <v>129.19</v>
      </c>
      <c r="C352" s="24">
        <f>IFERROR(B352/B116,"―")</f>
        <v>1.2445695477948501E-5</v>
      </c>
      <c r="D352" s="23">
        <v>129.19</v>
      </c>
      <c r="E352" s="24">
        <f>IFERROR(D352/D116,"―")</f>
        <v>1.0556158218758619E-5</v>
      </c>
      <c r="F352" s="25">
        <f t="shared" si="36"/>
        <v>0</v>
      </c>
      <c r="G352" s="26">
        <f t="shared" si="37"/>
        <v>0</v>
      </c>
      <c r="H352" s="23">
        <v>318</v>
      </c>
      <c r="I352" s="24">
        <f>IFERROR(H352/H116,"―")</f>
        <v>3.0411170355673118E-5</v>
      </c>
      <c r="J352" s="27">
        <f t="shared" si="38"/>
        <v>-188.81</v>
      </c>
      <c r="K352" s="26">
        <f t="shared" si="39"/>
        <v>-0.59374213836477985</v>
      </c>
    </row>
    <row r="353" spans="1:11" hidden="1" outlineLevel="5" x14ac:dyDescent="0.2">
      <c r="A353" s="22" t="s">
        <v>329</v>
      </c>
      <c r="B353" s="23">
        <v>6695.28</v>
      </c>
      <c r="C353" s="24">
        <f>IFERROR(B353/B116,"―")</f>
        <v>6.4499896291972316E-4</v>
      </c>
      <c r="D353" s="23">
        <v>6695.28</v>
      </c>
      <c r="E353" s="24">
        <f>IFERROR(D353/D116,"―")</f>
        <v>5.4707357379743169E-4</v>
      </c>
      <c r="F353" s="25">
        <f t="shared" si="36"/>
        <v>0</v>
      </c>
      <c r="G353" s="26">
        <f t="shared" si="37"/>
        <v>0</v>
      </c>
      <c r="H353" s="23">
        <v>14515.16</v>
      </c>
      <c r="I353" s="24">
        <f>IFERROR(H353/H116,"―")</f>
        <v>1.3881226525152585E-3</v>
      </c>
      <c r="J353" s="27">
        <f t="shared" si="38"/>
        <v>-7819.88</v>
      </c>
      <c r="K353" s="26">
        <f t="shared" si="39"/>
        <v>-0.53873880825288878</v>
      </c>
    </row>
    <row r="354" spans="1:11" hidden="1" outlineLevel="5" x14ac:dyDescent="0.2">
      <c r="A354" s="22" t="s">
        <v>330</v>
      </c>
      <c r="B354" s="23">
        <v>303.62</v>
      </c>
      <c r="C354" s="24">
        <f>IFERROR(B354/B116,"―")</f>
        <v>2.9249648277844445E-5</v>
      </c>
      <c r="D354" s="23">
        <v>303.62</v>
      </c>
      <c r="E354" s="24">
        <f>IFERROR(D354/D116,"―")</f>
        <v>2.480889200696255E-5</v>
      </c>
      <c r="F354" s="25">
        <f t="shared" si="36"/>
        <v>0</v>
      </c>
      <c r="G354" s="26">
        <f t="shared" si="37"/>
        <v>0</v>
      </c>
      <c r="H354" s="23">
        <v>762.85</v>
      </c>
      <c r="I354" s="24">
        <f>IFERROR(H354/H116,"―")</f>
        <v>7.2953337439702012E-5</v>
      </c>
      <c r="J354" s="27">
        <f t="shared" si="38"/>
        <v>-459.23</v>
      </c>
      <c r="K354" s="26">
        <f t="shared" si="39"/>
        <v>-0.60199252801992531</v>
      </c>
    </row>
    <row r="355" spans="1:11" hidden="1" outlineLevel="2" x14ac:dyDescent="0.2">
      <c r="A355" s="21" t="s">
        <v>331</v>
      </c>
      <c r="B355" s="16">
        <v>0</v>
      </c>
      <c r="C355" s="17">
        <f>IFERROR(B355/B116,"―")</f>
        <v>0</v>
      </c>
      <c r="D355" s="16">
        <v>0</v>
      </c>
      <c r="E355" s="17">
        <f>IFERROR(D355/D116,"―")</f>
        <v>0</v>
      </c>
      <c r="F355" s="18">
        <f t="shared" si="36"/>
        <v>0</v>
      </c>
      <c r="G355" s="19" t="str">
        <f t="shared" si="37"/>
        <v>―</v>
      </c>
      <c r="H355" s="16">
        <v>0</v>
      </c>
      <c r="I355" s="17">
        <f>IFERROR(H355/H116,"―")</f>
        <v>0</v>
      </c>
      <c r="J355" s="20">
        <f t="shared" si="38"/>
        <v>0</v>
      </c>
      <c r="K355" s="19" t="str">
        <f t="shared" si="39"/>
        <v>―</v>
      </c>
    </row>
    <row r="356" spans="1:11" hidden="1" outlineLevel="2" x14ac:dyDescent="0.2">
      <c r="A356" s="21" t="s">
        <v>332</v>
      </c>
      <c r="B356" s="16">
        <v>0</v>
      </c>
      <c r="C356" s="17">
        <f>IFERROR(B356/B116,"―")</f>
        <v>0</v>
      </c>
      <c r="D356" s="16">
        <v>0</v>
      </c>
      <c r="E356" s="17">
        <f>IFERROR(D356/D116,"―")</f>
        <v>0</v>
      </c>
      <c r="F356" s="18">
        <f t="shared" ref="F356:F387" si="40">IFERROR(B356-D356,"―")</f>
        <v>0</v>
      </c>
      <c r="G356" s="19" t="str">
        <f t="shared" ref="G356:G387" si="41">IFERROR((B356/D356-1)*D356/ABS(D356),"―")</f>
        <v>―</v>
      </c>
      <c r="H356" s="16">
        <v>0</v>
      </c>
      <c r="I356" s="17">
        <f>IFERROR(H356/H116,"―")</f>
        <v>0</v>
      </c>
      <c r="J356" s="20">
        <f t="shared" ref="J356:J387" si="42">IFERROR(B356-H356,"―")</f>
        <v>0</v>
      </c>
      <c r="K356" s="19" t="str">
        <f t="shared" ref="K356:K387" si="43">IFERROR((B356/H356-1)*H356/ABS(H356),"―")</f>
        <v>―</v>
      </c>
    </row>
    <row r="357" spans="1:11" hidden="1" outlineLevel="2" x14ac:dyDescent="0.2">
      <c r="A357" s="21" t="s">
        <v>333</v>
      </c>
      <c r="B357" s="16">
        <v>0</v>
      </c>
      <c r="C357" s="17">
        <f>IFERROR(B357/B116,"―")</f>
        <v>0</v>
      </c>
      <c r="D357" s="16">
        <v>0</v>
      </c>
      <c r="E357" s="17">
        <f>IFERROR(D357/D116,"―")</f>
        <v>0</v>
      </c>
      <c r="F357" s="18">
        <f t="shared" si="40"/>
        <v>0</v>
      </c>
      <c r="G357" s="19" t="str">
        <f t="shared" si="41"/>
        <v>―</v>
      </c>
      <c r="H357" s="16">
        <v>0</v>
      </c>
      <c r="I357" s="17">
        <f>IFERROR(H357/H116,"―")</f>
        <v>0</v>
      </c>
      <c r="J357" s="20">
        <f t="shared" si="42"/>
        <v>0</v>
      </c>
      <c r="K357" s="19" t="str">
        <f t="shared" si="43"/>
        <v>―</v>
      </c>
    </row>
    <row r="358" spans="1:11" hidden="1" outlineLevel="2" x14ac:dyDescent="0.2">
      <c r="A358" s="21" t="s">
        <v>334</v>
      </c>
      <c r="B358" s="16">
        <v>0</v>
      </c>
      <c r="C358" s="17">
        <f>IFERROR(B358/B116,"―")</f>
        <v>0</v>
      </c>
      <c r="D358" s="16">
        <v>0</v>
      </c>
      <c r="E358" s="17">
        <f>IFERROR(D358/D116,"―")</f>
        <v>0</v>
      </c>
      <c r="F358" s="18">
        <f t="shared" si="40"/>
        <v>0</v>
      </c>
      <c r="G358" s="19" t="str">
        <f t="shared" si="41"/>
        <v>―</v>
      </c>
      <c r="H358" s="16">
        <v>0</v>
      </c>
      <c r="I358" s="17">
        <f>IFERROR(H358/H116,"―")</f>
        <v>0</v>
      </c>
      <c r="J358" s="20">
        <f t="shared" si="42"/>
        <v>0</v>
      </c>
      <c r="K358" s="19" t="str">
        <f t="shared" si="43"/>
        <v>―</v>
      </c>
    </row>
    <row r="359" spans="1:11" hidden="1" outlineLevel="2" collapsed="1" x14ac:dyDescent="0.2">
      <c r="A359" s="21" t="s">
        <v>335</v>
      </c>
      <c r="B359" s="16">
        <f>B360</f>
        <v>-4814.6499999999996</v>
      </c>
      <c r="C359" s="17">
        <f>IFERROR(B359/B116,"―")</f>
        <v>-4.6382589776998797E-4</v>
      </c>
      <c r="D359" s="16">
        <f>D360</f>
        <v>-4814.6499999999996</v>
      </c>
      <c r="E359" s="17">
        <f>IFERROR(D359/D116,"―")</f>
        <v>-3.9340666590251705E-4</v>
      </c>
      <c r="F359" s="18">
        <f t="shared" si="40"/>
        <v>0</v>
      </c>
      <c r="G359" s="19">
        <f t="shared" si="41"/>
        <v>0</v>
      </c>
      <c r="H359" s="16">
        <f>H360</f>
        <v>-3883.35</v>
      </c>
      <c r="I359" s="17">
        <f>IFERROR(H359/H116,"―")</f>
        <v>-3.7137490063114215E-4</v>
      </c>
      <c r="J359" s="20">
        <f t="shared" si="42"/>
        <v>-931.29999999999973</v>
      </c>
      <c r="K359" s="19">
        <f t="shared" si="43"/>
        <v>-0.23981871322440673</v>
      </c>
    </row>
    <row r="360" spans="1:11" hidden="1" outlineLevel="5" x14ac:dyDescent="0.2">
      <c r="A360" s="22" t="s">
        <v>336</v>
      </c>
      <c r="B360" s="23">
        <v>-4814.6499999999996</v>
      </c>
      <c r="C360" s="24">
        <f>IFERROR(B360/B116,"―")</f>
        <v>-4.6382589776998797E-4</v>
      </c>
      <c r="D360" s="23">
        <v>-4814.6499999999996</v>
      </c>
      <c r="E360" s="24">
        <f>IFERROR(D360/D116,"―")</f>
        <v>-3.9340666590251705E-4</v>
      </c>
      <c r="F360" s="25">
        <f t="shared" si="40"/>
        <v>0</v>
      </c>
      <c r="G360" s="26">
        <f t="shared" si="41"/>
        <v>0</v>
      </c>
      <c r="H360" s="23">
        <v>-3883.35</v>
      </c>
      <c r="I360" s="24">
        <f>IFERROR(H360/H116,"―")</f>
        <v>-3.7137490063114215E-4</v>
      </c>
      <c r="J360" s="27">
        <f t="shared" si="42"/>
        <v>-931.29999999999973</v>
      </c>
      <c r="K360" s="26">
        <f t="shared" si="43"/>
        <v>-0.23981871322440673</v>
      </c>
    </row>
    <row r="361" spans="1:11" outlineLevel="1" collapsed="1" x14ac:dyDescent="0.2">
      <c r="A361" s="15" t="s">
        <v>337</v>
      </c>
      <c r="B361" s="16">
        <f>IFERROR(B362 + B363 + B366 + B378 + B381 + B386 + B388 + B395 + B397 + B398,"―")</f>
        <v>308310.05</v>
      </c>
      <c r="C361" s="17">
        <f>IFERROR(B361/B116,"―")</f>
        <v>2.9701470664069016E-2</v>
      </c>
      <c r="D361" s="16">
        <f>IFERROR(D362 + D363 + D366 + D378 + D381 + D386 + D388 + D395 + D397 + D398,"―")</f>
        <v>308310.05</v>
      </c>
      <c r="E361" s="17">
        <f>IFERROR(D361/D116,"―")</f>
        <v>2.5192117565085381E-2</v>
      </c>
      <c r="F361" s="18">
        <f t="shared" si="40"/>
        <v>0</v>
      </c>
      <c r="G361" s="19">
        <f t="shared" si="41"/>
        <v>0</v>
      </c>
      <c r="H361" s="16">
        <f>IFERROR(H362 + H363 + H366 + H378 + H381 + H386 + H388 + H395 + H397 + H398,"―")</f>
        <v>362696.24</v>
      </c>
      <c r="I361" s="17">
        <f>IFERROR(H361/H116,"―")</f>
        <v>3.4685588496861958E-2</v>
      </c>
      <c r="J361" s="20">
        <f t="shared" si="42"/>
        <v>-54386.19</v>
      </c>
      <c r="K361" s="19">
        <f t="shared" si="43"/>
        <v>-0.14994969344043929</v>
      </c>
    </row>
    <row r="362" spans="1:11" hidden="1" outlineLevel="2" x14ac:dyDescent="0.2">
      <c r="A362" s="21" t="s">
        <v>338</v>
      </c>
      <c r="B362" s="16">
        <v>0</v>
      </c>
      <c r="C362" s="17">
        <f>IFERROR(B362/B116,"―")</f>
        <v>0</v>
      </c>
      <c r="D362" s="16">
        <v>0</v>
      </c>
      <c r="E362" s="17">
        <f>IFERROR(D362/D116,"―")</f>
        <v>0</v>
      </c>
      <c r="F362" s="18">
        <f t="shared" si="40"/>
        <v>0</v>
      </c>
      <c r="G362" s="19" t="str">
        <f t="shared" si="41"/>
        <v>―</v>
      </c>
      <c r="H362" s="16">
        <v>0</v>
      </c>
      <c r="I362" s="17">
        <f>IFERROR(H362/H116,"―")</f>
        <v>0</v>
      </c>
      <c r="J362" s="20">
        <f t="shared" si="42"/>
        <v>0</v>
      </c>
      <c r="K362" s="19" t="str">
        <f t="shared" si="43"/>
        <v>―</v>
      </c>
    </row>
    <row r="363" spans="1:11" hidden="1" outlineLevel="2" collapsed="1" x14ac:dyDescent="0.2">
      <c r="A363" s="21" t="s">
        <v>339</v>
      </c>
      <c r="B363" s="16">
        <f>SUM(B364:B365)</f>
        <v>3099.7999999999997</v>
      </c>
      <c r="C363" s="17">
        <f>IFERROR(B363/B116,"―")</f>
        <v>2.9862347583051911E-4</v>
      </c>
      <c r="D363" s="16">
        <f>SUM(D364:D365)</f>
        <v>3099.7999999999997</v>
      </c>
      <c r="E363" s="17">
        <f>IFERROR(D363/D116,"―")</f>
        <v>2.532856973953709E-4</v>
      </c>
      <c r="F363" s="18">
        <f t="shared" si="40"/>
        <v>0</v>
      </c>
      <c r="G363" s="19">
        <f t="shared" si="41"/>
        <v>0</v>
      </c>
      <c r="H363" s="16">
        <f>SUM(H364:H365)</f>
        <v>8632.74</v>
      </c>
      <c r="I363" s="17">
        <f>IFERROR(H363/H116,"―")</f>
        <v>8.2557146784979101E-4</v>
      </c>
      <c r="J363" s="20">
        <f t="shared" si="42"/>
        <v>-5532.9400000000005</v>
      </c>
      <c r="K363" s="19">
        <f t="shared" si="43"/>
        <v>-0.64092512921737477</v>
      </c>
    </row>
    <row r="364" spans="1:11" hidden="1" outlineLevel="5" x14ac:dyDescent="0.2">
      <c r="A364" s="22" t="s">
        <v>340</v>
      </c>
      <c r="B364" s="23">
        <v>3008.22</v>
      </c>
      <c r="C364" s="24">
        <f>IFERROR(B364/B116,"―")</f>
        <v>2.8980099118100657E-4</v>
      </c>
      <c r="D364" s="23">
        <v>3008.22</v>
      </c>
      <c r="E364" s="24">
        <f>IFERROR(D364/D116,"―")</f>
        <v>2.4580266488763875E-4</v>
      </c>
      <c r="F364" s="25">
        <f t="shared" si="40"/>
        <v>0</v>
      </c>
      <c r="G364" s="26">
        <f t="shared" si="41"/>
        <v>0</v>
      </c>
      <c r="H364" s="23">
        <v>8519.92</v>
      </c>
      <c r="I364" s="24">
        <f>IFERROR(H364/H116,"―")</f>
        <v>8.1478219665630984E-4</v>
      </c>
      <c r="J364" s="27">
        <f t="shared" si="42"/>
        <v>-5511.7000000000007</v>
      </c>
      <c r="K364" s="26">
        <f t="shared" si="43"/>
        <v>-0.64691921989877843</v>
      </c>
    </row>
    <row r="365" spans="1:11" hidden="1" outlineLevel="5" x14ac:dyDescent="0.2">
      <c r="A365" s="22" t="s">
        <v>341</v>
      </c>
      <c r="B365" s="23">
        <v>91.58</v>
      </c>
      <c r="C365" s="24">
        <f>IFERROR(B365/B116,"―")</f>
        <v>8.8224846495125298E-6</v>
      </c>
      <c r="D365" s="23">
        <v>91.58</v>
      </c>
      <c r="E365" s="24">
        <f>IFERROR(D365/D116,"―")</f>
        <v>7.4830325077321334E-6</v>
      </c>
      <c r="F365" s="25">
        <f t="shared" si="40"/>
        <v>0</v>
      </c>
      <c r="G365" s="26">
        <f t="shared" si="41"/>
        <v>0</v>
      </c>
      <c r="H365" s="23">
        <v>112.82</v>
      </c>
      <c r="I365" s="24">
        <f>IFERROR(H365/H116,"―")</f>
        <v>1.0789271193481261E-5</v>
      </c>
      <c r="J365" s="27">
        <f t="shared" si="42"/>
        <v>-21.239999999999995</v>
      </c>
      <c r="K365" s="26">
        <f t="shared" si="43"/>
        <v>-0.18826449211132779</v>
      </c>
    </row>
    <row r="366" spans="1:11" hidden="1" outlineLevel="2" collapsed="1" x14ac:dyDescent="0.2">
      <c r="A366" s="21" t="s">
        <v>342</v>
      </c>
      <c r="B366" s="16">
        <f>SUM(B367:B377)</f>
        <v>272919.58</v>
      </c>
      <c r="C366" s="17">
        <f>IFERROR(B366/B116,"―")</f>
        <v>2.6292081296149891E-2</v>
      </c>
      <c r="D366" s="16">
        <f>SUM(D367:D377)</f>
        <v>272919.58</v>
      </c>
      <c r="E366" s="17">
        <f>IFERROR(D366/D116,"―")</f>
        <v>2.230035039459053E-2</v>
      </c>
      <c r="F366" s="18">
        <f t="shared" si="40"/>
        <v>0</v>
      </c>
      <c r="G366" s="19">
        <f t="shared" si="41"/>
        <v>0</v>
      </c>
      <c r="H366" s="16">
        <f>SUM(H367:H377)</f>
        <v>300106.26999999996</v>
      </c>
      <c r="I366" s="17">
        <f>IFERROR(H366/H116,"―")</f>
        <v>2.8699946231998841E-2</v>
      </c>
      <c r="J366" s="20">
        <f t="shared" si="42"/>
        <v>-27186.689999999944</v>
      </c>
      <c r="K366" s="19">
        <f t="shared" si="43"/>
        <v>-9.0590209927969623E-2</v>
      </c>
    </row>
    <row r="367" spans="1:11" hidden="1" outlineLevel="5" x14ac:dyDescent="0.2">
      <c r="A367" s="22" t="s">
        <v>343</v>
      </c>
      <c r="B367" s="23">
        <v>16138.42</v>
      </c>
      <c r="C367" s="24">
        <f>IFERROR(B367/B116,"―")</f>
        <v>1.5547167800544443E-3</v>
      </c>
      <c r="D367" s="23">
        <v>16138.42</v>
      </c>
      <c r="E367" s="24">
        <f>IFERROR(D367/D116,"―")</f>
        <v>1.3186757095810702E-3</v>
      </c>
      <c r="F367" s="25">
        <f t="shared" si="40"/>
        <v>0</v>
      </c>
      <c r="G367" s="26">
        <f t="shared" si="41"/>
        <v>0</v>
      </c>
      <c r="H367" s="23">
        <v>13495.34</v>
      </c>
      <c r="I367" s="24">
        <f>IFERROR(H367/H116,"―")</f>
        <v>1.290594602980282E-3</v>
      </c>
      <c r="J367" s="27">
        <f t="shared" si="42"/>
        <v>2643.08</v>
      </c>
      <c r="K367" s="26">
        <f t="shared" si="43"/>
        <v>0.19585130867395703</v>
      </c>
    </row>
    <row r="368" spans="1:11" hidden="1" outlineLevel="5" x14ac:dyDescent="0.2">
      <c r="A368" s="22" t="s">
        <v>344</v>
      </c>
      <c r="B368" s="23">
        <v>194255.95</v>
      </c>
      <c r="C368" s="24">
        <f>IFERROR(B368/B116,"―")</f>
        <v>1.8713912829782416E-2</v>
      </c>
      <c r="D368" s="23">
        <v>194255.95</v>
      </c>
      <c r="E368" s="24">
        <f>IFERROR(D368/D116,"―")</f>
        <v>1.587271881055239E-2</v>
      </c>
      <c r="F368" s="25">
        <f t="shared" si="40"/>
        <v>0</v>
      </c>
      <c r="G368" s="26">
        <f t="shared" si="41"/>
        <v>0</v>
      </c>
      <c r="H368" s="23">
        <v>229930.78</v>
      </c>
      <c r="I368" s="24">
        <f>IFERROR(H368/H116,"―")</f>
        <v>2.1988880882367289E-2</v>
      </c>
      <c r="J368" s="27">
        <f t="shared" si="42"/>
        <v>-35674.829999999987</v>
      </c>
      <c r="K368" s="26">
        <f t="shared" si="43"/>
        <v>-0.15515465132593376</v>
      </c>
    </row>
    <row r="369" spans="1:11" hidden="1" outlineLevel="5" x14ac:dyDescent="0.2">
      <c r="A369" s="22" t="s">
        <v>345</v>
      </c>
      <c r="B369" s="23">
        <v>18915.669999999998</v>
      </c>
      <c r="C369" s="24">
        <f>IFERROR(B369/B116,"―")</f>
        <v>1.8222669601468079E-3</v>
      </c>
      <c r="D369" s="23">
        <v>18915.669999999998</v>
      </c>
      <c r="E369" s="24">
        <f>IFERROR(D369/D116,"―")</f>
        <v>1.5456057383220515E-3</v>
      </c>
      <c r="F369" s="25">
        <f t="shared" si="40"/>
        <v>0</v>
      </c>
      <c r="G369" s="26">
        <f t="shared" si="41"/>
        <v>0</v>
      </c>
      <c r="H369" s="23">
        <v>11801.64</v>
      </c>
      <c r="I369" s="24">
        <f>IFERROR(H369/H116,"―")</f>
        <v>1.1286216494224091E-3</v>
      </c>
      <c r="J369" s="27">
        <f t="shared" si="42"/>
        <v>7114.0299999999988</v>
      </c>
      <c r="K369" s="26">
        <f t="shared" si="43"/>
        <v>0.60280011930545241</v>
      </c>
    </row>
    <row r="370" spans="1:11" hidden="1" outlineLevel="5" x14ac:dyDescent="0.2">
      <c r="A370" s="22" t="s">
        <v>346</v>
      </c>
      <c r="B370" s="23">
        <v>14210.21</v>
      </c>
      <c r="C370" s="24">
        <f>IFERROR(B370/B116,"―")</f>
        <v>1.3689600304799023E-3</v>
      </c>
      <c r="D370" s="23">
        <v>14210.21</v>
      </c>
      <c r="E370" s="24">
        <f>IFERROR(D370/D116,"―")</f>
        <v>1.1611210239320837E-3</v>
      </c>
      <c r="F370" s="25">
        <f t="shared" si="40"/>
        <v>0</v>
      </c>
      <c r="G370" s="26">
        <f t="shared" si="41"/>
        <v>0</v>
      </c>
      <c r="H370" s="23">
        <v>8068.62</v>
      </c>
      <c r="I370" s="24">
        <f>IFERROR(H370/H116,"―")</f>
        <v>7.7162319923016105E-4</v>
      </c>
      <c r="J370" s="27">
        <f t="shared" si="42"/>
        <v>6141.5899999999992</v>
      </c>
      <c r="K370" s="26">
        <f t="shared" si="43"/>
        <v>0.76116981590408272</v>
      </c>
    </row>
    <row r="371" spans="1:11" hidden="1" outlineLevel="5" x14ac:dyDescent="0.2">
      <c r="A371" s="22" t="s">
        <v>347</v>
      </c>
      <c r="B371" s="23">
        <v>0</v>
      </c>
      <c r="C371" s="24">
        <f>IFERROR(B371/B116,"―")</f>
        <v>0</v>
      </c>
      <c r="D371" s="23">
        <v>0</v>
      </c>
      <c r="E371" s="24">
        <f>IFERROR(D371/D116,"―")</f>
        <v>0</v>
      </c>
      <c r="F371" s="25">
        <f t="shared" si="40"/>
        <v>0</v>
      </c>
      <c r="G371" s="26" t="str">
        <f t="shared" si="41"/>
        <v>―</v>
      </c>
      <c r="H371" s="23">
        <v>6740.63</v>
      </c>
      <c r="I371" s="24">
        <f>IFERROR(H371/H116,"―")</f>
        <v>6.4462404790742423E-4</v>
      </c>
      <c r="J371" s="27">
        <f t="shared" si="42"/>
        <v>-6740.63</v>
      </c>
      <c r="K371" s="26">
        <f t="shared" si="43"/>
        <v>-1</v>
      </c>
    </row>
    <row r="372" spans="1:11" hidden="1" outlineLevel="5" x14ac:dyDescent="0.2">
      <c r="A372" s="22" t="s">
        <v>348</v>
      </c>
      <c r="B372" s="23">
        <v>-4170.54</v>
      </c>
      <c r="C372" s="24">
        <f>IFERROR(B372/B116,"―")</f>
        <v>-4.0177467929873318E-4</v>
      </c>
      <c r="D372" s="23">
        <v>-4170.54</v>
      </c>
      <c r="E372" s="24">
        <f>IFERROR(D372/D116,"―")</f>
        <v>-3.4077622182569523E-4</v>
      </c>
      <c r="F372" s="25">
        <f t="shared" si="40"/>
        <v>0</v>
      </c>
      <c r="G372" s="26">
        <f t="shared" si="41"/>
        <v>0</v>
      </c>
      <c r="H372" s="23">
        <v>-757.27</v>
      </c>
      <c r="I372" s="24">
        <f>IFERROR(H372/H116,"―")</f>
        <v>-7.2419707469310009E-5</v>
      </c>
      <c r="J372" s="27">
        <f t="shared" si="42"/>
        <v>-3413.27</v>
      </c>
      <c r="K372" s="26">
        <f t="shared" si="43"/>
        <v>-4.5073355606322716</v>
      </c>
    </row>
    <row r="373" spans="1:11" hidden="1" outlineLevel="5" x14ac:dyDescent="0.2">
      <c r="A373" s="22" t="s">
        <v>349</v>
      </c>
      <c r="B373" s="23">
        <v>7880.41</v>
      </c>
      <c r="C373" s="24">
        <f>IFERROR(B373/B116,"―")</f>
        <v>7.5917008360848481E-4</v>
      </c>
      <c r="D373" s="23">
        <v>7880.41</v>
      </c>
      <c r="E373" s="24">
        <f>IFERROR(D373/D116,"―")</f>
        <v>6.4391094348391982E-4</v>
      </c>
      <c r="F373" s="25">
        <f t="shared" si="40"/>
        <v>0</v>
      </c>
      <c r="G373" s="26">
        <f t="shared" si="41"/>
        <v>0</v>
      </c>
      <c r="H373" s="23">
        <v>7968.02</v>
      </c>
      <c r="I373" s="24">
        <f>IFERROR(H373/H116,"―")</f>
        <v>7.6200255854531613E-4</v>
      </c>
      <c r="J373" s="27">
        <f t="shared" si="42"/>
        <v>-87.610000000000582</v>
      </c>
      <c r="K373" s="26">
        <f t="shared" si="43"/>
        <v>-1.0995203325292913E-2</v>
      </c>
    </row>
    <row r="374" spans="1:11" hidden="1" outlineLevel="5" x14ac:dyDescent="0.2">
      <c r="A374" s="22" t="s">
        <v>350</v>
      </c>
      <c r="B374" s="23">
        <v>7526.59</v>
      </c>
      <c r="C374" s="24">
        <f>IFERROR(B374/B116,"―")</f>
        <v>7.2508434961972605E-4</v>
      </c>
      <c r="D374" s="23">
        <v>7526.59</v>
      </c>
      <c r="E374" s="24">
        <f>IFERROR(D374/D116,"―")</f>
        <v>6.1500019264437212E-4</v>
      </c>
      <c r="F374" s="25">
        <f t="shared" si="40"/>
        <v>0</v>
      </c>
      <c r="G374" s="26">
        <f t="shared" si="41"/>
        <v>0</v>
      </c>
      <c r="H374" s="23">
        <v>11784.05</v>
      </c>
      <c r="I374" s="24">
        <f>IFERROR(H374/H116,"―")</f>
        <v>1.1269394717917289E-3</v>
      </c>
      <c r="J374" s="27">
        <f t="shared" si="42"/>
        <v>-4257.4599999999991</v>
      </c>
      <c r="K374" s="26">
        <f t="shared" si="43"/>
        <v>-0.3612900488371994</v>
      </c>
    </row>
    <row r="375" spans="1:11" hidden="1" outlineLevel="5" x14ac:dyDescent="0.2">
      <c r="A375" s="22" t="s">
        <v>351</v>
      </c>
      <c r="B375" s="23">
        <v>1982.58</v>
      </c>
      <c r="C375" s="24">
        <f>IFERROR(B375/B116,"―")</f>
        <v>1.9099455794311586E-4</v>
      </c>
      <c r="D375" s="23">
        <v>1982.58</v>
      </c>
      <c r="E375" s="24">
        <f>IFERROR(D375/D116,"―")</f>
        <v>1.6199727657981625E-4</v>
      </c>
      <c r="F375" s="25">
        <f t="shared" si="40"/>
        <v>0</v>
      </c>
      <c r="G375" s="26">
        <f t="shared" si="41"/>
        <v>0</v>
      </c>
      <c r="H375" s="23">
        <v>3196.97</v>
      </c>
      <c r="I375" s="24">
        <f>IFERROR(H375/H116,"―")</f>
        <v>3.0573458896847886E-4</v>
      </c>
      <c r="J375" s="27">
        <f t="shared" si="42"/>
        <v>-1214.3899999999999</v>
      </c>
      <c r="K375" s="26">
        <f t="shared" si="43"/>
        <v>-0.37985655167236476</v>
      </c>
    </row>
    <row r="376" spans="1:11" hidden="1" outlineLevel="5" x14ac:dyDescent="0.2">
      <c r="A376" s="22" t="s">
        <v>352</v>
      </c>
      <c r="B376" s="23">
        <v>6159.31</v>
      </c>
      <c r="C376" s="24">
        <f>IFERROR(B376/B116,"―")</f>
        <v>5.9336555936437025E-4</v>
      </c>
      <c r="D376" s="23">
        <v>6159.31</v>
      </c>
      <c r="E376" s="24">
        <f>IFERROR(D376/D116,"―")</f>
        <v>5.0327928538108327E-4</v>
      </c>
      <c r="F376" s="25">
        <f t="shared" si="40"/>
        <v>0</v>
      </c>
      <c r="G376" s="26">
        <f t="shared" si="41"/>
        <v>0</v>
      </c>
      <c r="H376" s="23">
        <v>7211.47</v>
      </c>
      <c r="I376" s="24">
        <f>IFERROR(H376/H116,"―")</f>
        <v>6.8965170655605672E-4</v>
      </c>
      <c r="J376" s="27">
        <f t="shared" si="42"/>
        <v>-1052.1599999999999</v>
      </c>
      <c r="K376" s="26">
        <f t="shared" si="43"/>
        <v>-0.14590090508592557</v>
      </c>
    </row>
    <row r="377" spans="1:11" hidden="1" outlineLevel="5" x14ac:dyDescent="0.2">
      <c r="A377" s="22" t="s">
        <v>353</v>
      </c>
      <c r="B377" s="23">
        <v>10020.98</v>
      </c>
      <c r="C377" s="24">
        <f>IFERROR(B377/B116,"―")</f>
        <v>9.6538482444935656E-4</v>
      </c>
      <c r="D377" s="23">
        <v>10020.98</v>
      </c>
      <c r="E377" s="24">
        <f>IFERROR(D377/D116,"―")</f>
        <v>8.1881763593943599E-4</v>
      </c>
      <c r="F377" s="25">
        <f t="shared" si="40"/>
        <v>0</v>
      </c>
      <c r="G377" s="26">
        <f t="shared" si="41"/>
        <v>0</v>
      </c>
      <c r="H377" s="23">
        <v>666.02</v>
      </c>
      <c r="I377" s="24">
        <f>IFERROR(H377/H116,"―")</f>
        <v>6.3693231699010728E-5</v>
      </c>
      <c r="J377" s="27">
        <f t="shared" si="42"/>
        <v>9354.9599999999991</v>
      </c>
      <c r="K377" s="26">
        <f t="shared" si="43"/>
        <v>14.046064682742259</v>
      </c>
    </row>
    <row r="378" spans="1:11" hidden="1" outlineLevel="2" collapsed="1" x14ac:dyDescent="0.2">
      <c r="A378" s="21" t="s">
        <v>354</v>
      </c>
      <c r="B378" s="16">
        <f>SUM(B379:B380)</f>
        <v>16627.54</v>
      </c>
      <c r="C378" s="17">
        <f>IFERROR(B378/B116,"―")</f>
        <v>1.6018368247341732E-3</v>
      </c>
      <c r="D378" s="16">
        <f>SUM(D379:D380)</f>
        <v>16627.54</v>
      </c>
      <c r="E378" s="17">
        <f>IFERROR(D378/D116,"―")</f>
        <v>1.3586418687881237E-3</v>
      </c>
      <c r="F378" s="18">
        <f t="shared" si="40"/>
        <v>0</v>
      </c>
      <c r="G378" s="19">
        <f t="shared" si="41"/>
        <v>0</v>
      </c>
      <c r="H378" s="16">
        <f>SUM(H379:H380)</f>
        <v>18686.079999999998</v>
      </c>
      <c r="I378" s="17">
        <f>IFERROR(H378/H116,"―")</f>
        <v>1.7869986231438249E-3</v>
      </c>
      <c r="J378" s="20">
        <f t="shared" si="42"/>
        <v>-2058.5399999999972</v>
      </c>
      <c r="K378" s="19">
        <f t="shared" si="43"/>
        <v>-0.1101643576394834</v>
      </c>
    </row>
    <row r="379" spans="1:11" hidden="1" outlineLevel="5" x14ac:dyDescent="0.2">
      <c r="A379" s="22" t="s">
        <v>355</v>
      </c>
      <c r="B379" s="23">
        <v>0</v>
      </c>
      <c r="C379" s="24">
        <f>IFERROR(B379/B116,"―")</f>
        <v>0</v>
      </c>
      <c r="D379" s="23">
        <v>0</v>
      </c>
      <c r="E379" s="24">
        <f>IFERROR(D379/D116,"―")</f>
        <v>0</v>
      </c>
      <c r="F379" s="25">
        <f t="shared" si="40"/>
        <v>0</v>
      </c>
      <c r="G379" s="26" t="str">
        <f t="shared" si="41"/>
        <v>―</v>
      </c>
      <c r="H379" s="23">
        <v>-3.47</v>
      </c>
      <c r="I379" s="24">
        <f>IFERROR(H379/H116,"―")</f>
        <v>-3.3184516079932616E-7</v>
      </c>
      <c r="J379" s="27">
        <f t="shared" si="42"/>
        <v>3.47</v>
      </c>
      <c r="K379" s="26">
        <f t="shared" si="43"/>
        <v>1</v>
      </c>
    </row>
    <row r="380" spans="1:11" hidden="1" outlineLevel="5" x14ac:dyDescent="0.2">
      <c r="A380" s="22" t="s">
        <v>356</v>
      </c>
      <c r="B380" s="23">
        <v>16627.54</v>
      </c>
      <c r="C380" s="24">
        <f>IFERROR(B380/B116,"―")</f>
        <v>1.6018368247341732E-3</v>
      </c>
      <c r="D380" s="23">
        <v>16627.54</v>
      </c>
      <c r="E380" s="24">
        <f>IFERROR(D380/D116,"―")</f>
        <v>1.3586418687881237E-3</v>
      </c>
      <c r="F380" s="25">
        <f t="shared" si="40"/>
        <v>0</v>
      </c>
      <c r="G380" s="26">
        <f t="shared" si="41"/>
        <v>0</v>
      </c>
      <c r="H380" s="23">
        <v>18689.55</v>
      </c>
      <c r="I380" s="24">
        <f>IFERROR(H380/H116,"―")</f>
        <v>1.7873304683046242E-3</v>
      </c>
      <c r="J380" s="27">
        <f t="shared" si="42"/>
        <v>-2062.0099999999984</v>
      </c>
      <c r="K380" s="26">
        <f t="shared" si="43"/>
        <v>-0.11032956919776016</v>
      </c>
    </row>
    <row r="381" spans="1:11" hidden="1" outlineLevel="2" collapsed="1" x14ac:dyDescent="0.2">
      <c r="A381" s="21" t="s">
        <v>357</v>
      </c>
      <c r="B381" s="16">
        <f>SUM(B382:B385)</f>
        <v>54080.200000000004</v>
      </c>
      <c r="C381" s="17">
        <f>IFERROR(B381/B116,"―")</f>
        <v>5.2098900889120722E-3</v>
      </c>
      <c r="D381" s="16">
        <f>SUM(D382:D385)</f>
        <v>54080.200000000004</v>
      </c>
      <c r="E381" s="17">
        <f>IFERROR(D381/D116,"―")</f>
        <v>4.4189112756568612E-3</v>
      </c>
      <c r="F381" s="18">
        <f t="shared" si="40"/>
        <v>0</v>
      </c>
      <c r="G381" s="19">
        <f t="shared" si="41"/>
        <v>0</v>
      </c>
      <c r="H381" s="16">
        <f>SUM(H382:H385)</f>
        <v>60887.65</v>
      </c>
      <c r="I381" s="17">
        <f>IFERROR(H381/H116,"―")</f>
        <v>5.8228449581968567E-3</v>
      </c>
      <c r="J381" s="20">
        <f t="shared" si="42"/>
        <v>-6807.4499999999971</v>
      </c>
      <c r="K381" s="19">
        <f t="shared" si="43"/>
        <v>-0.11180346096457983</v>
      </c>
    </row>
    <row r="382" spans="1:11" hidden="1" outlineLevel="5" x14ac:dyDescent="0.2">
      <c r="A382" s="22" t="s">
        <v>358</v>
      </c>
      <c r="B382" s="23">
        <v>40312.44</v>
      </c>
      <c r="C382" s="24">
        <f>IFERROR(B382/B116,"―")</f>
        <v>3.8835540847826483E-3</v>
      </c>
      <c r="D382" s="23">
        <v>40312.44</v>
      </c>
      <c r="E382" s="24">
        <f>IFERROR(D382/D116,"―")</f>
        <v>3.2939429895828911E-3</v>
      </c>
      <c r="F382" s="25">
        <f t="shared" si="40"/>
        <v>0</v>
      </c>
      <c r="G382" s="26">
        <f t="shared" si="41"/>
        <v>0</v>
      </c>
      <c r="H382" s="23">
        <v>43273.86</v>
      </c>
      <c r="I382" s="24">
        <f>IFERROR(H382/H116,"―")</f>
        <v>4.1383922276966943E-3</v>
      </c>
      <c r="J382" s="27">
        <f t="shared" si="42"/>
        <v>-2961.4199999999983</v>
      </c>
      <c r="K382" s="26">
        <f t="shared" si="43"/>
        <v>-6.8434385099919393E-2</v>
      </c>
    </row>
    <row r="383" spans="1:11" hidden="1" outlineLevel="5" x14ac:dyDescent="0.2">
      <c r="A383" s="22" t="s">
        <v>359</v>
      </c>
      <c r="B383" s="23">
        <v>13523.96</v>
      </c>
      <c r="C383" s="24">
        <f>IFERROR(B383/B116,"―")</f>
        <v>1.3028491974298043E-3</v>
      </c>
      <c r="D383" s="23">
        <v>13523.96</v>
      </c>
      <c r="E383" s="24">
        <f>IFERROR(D383/D116,"―")</f>
        <v>1.105047306325279E-3</v>
      </c>
      <c r="F383" s="25">
        <f t="shared" si="40"/>
        <v>0</v>
      </c>
      <c r="G383" s="26">
        <f t="shared" si="41"/>
        <v>0</v>
      </c>
      <c r="H383" s="23">
        <v>14289.65</v>
      </c>
      <c r="I383" s="24">
        <f>IFERROR(H383/H116,"―")</f>
        <v>1.3665565423677496E-3</v>
      </c>
      <c r="J383" s="27">
        <f t="shared" si="42"/>
        <v>-765.69000000000051</v>
      </c>
      <c r="K383" s="26">
        <f t="shared" si="43"/>
        <v>-5.3583537735353952E-2</v>
      </c>
    </row>
    <row r="384" spans="1:11" hidden="1" outlineLevel="5" x14ac:dyDescent="0.2">
      <c r="A384" s="22" t="s">
        <v>360</v>
      </c>
      <c r="B384" s="23">
        <v>243.8</v>
      </c>
      <c r="C384" s="24">
        <f>IFERROR(B384/B116,"―")</f>
        <v>2.3486806699619511E-5</v>
      </c>
      <c r="D384" s="23">
        <v>243.8</v>
      </c>
      <c r="E384" s="24">
        <f>IFERROR(D384/D116,"―")</f>
        <v>1.9920979748690698E-5</v>
      </c>
      <c r="F384" s="25">
        <f t="shared" si="40"/>
        <v>0</v>
      </c>
      <c r="G384" s="26">
        <f t="shared" si="41"/>
        <v>0</v>
      </c>
      <c r="H384" s="23">
        <v>104.2</v>
      </c>
      <c r="I384" s="24">
        <f>IFERROR(H384/H116,"―")</f>
        <v>9.9649180850979216E-6</v>
      </c>
      <c r="J384" s="27">
        <f t="shared" si="42"/>
        <v>139.60000000000002</v>
      </c>
      <c r="K384" s="26">
        <f t="shared" si="43"/>
        <v>1.3397312859884836</v>
      </c>
    </row>
    <row r="385" spans="1:11" hidden="1" outlineLevel="5" x14ac:dyDescent="0.2">
      <c r="A385" s="22" t="s">
        <v>361</v>
      </c>
      <c r="B385" s="23">
        <v>0</v>
      </c>
      <c r="C385" s="24">
        <f>IFERROR(B385/B116,"―")</f>
        <v>0</v>
      </c>
      <c r="D385" s="23">
        <v>0</v>
      </c>
      <c r="E385" s="24">
        <f>IFERROR(D385/D116,"―")</f>
        <v>0</v>
      </c>
      <c r="F385" s="25">
        <f t="shared" si="40"/>
        <v>0</v>
      </c>
      <c r="G385" s="26" t="str">
        <f t="shared" si="41"/>
        <v>―</v>
      </c>
      <c r="H385" s="23">
        <v>3219.94</v>
      </c>
      <c r="I385" s="24">
        <f>IFERROR(H385/H116,"―")</f>
        <v>3.0793127004731481E-4</v>
      </c>
      <c r="J385" s="27">
        <f t="shared" si="42"/>
        <v>-3219.94</v>
      </c>
      <c r="K385" s="26">
        <f t="shared" si="43"/>
        <v>-1</v>
      </c>
    </row>
    <row r="386" spans="1:11" hidden="1" outlineLevel="2" collapsed="1" x14ac:dyDescent="0.2">
      <c r="A386" s="21" t="s">
        <v>362</v>
      </c>
      <c r="B386" s="16">
        <f>B387</f>
        <v>24.48</v>
      </c>
      <c r="C386" s="17">
        <f>IFERROR(B386/B116,"―")</f>
        <v>2.3583143068362824E-6</v>
      </c>
      <c r="D386" s="16">
        <f>D387</f>
        <v>24.48</v>
      </c>
      <c r="E386" s="17">
        <f>IFERROR(D386/D116,"―")</f>
        <v>2.0002690084001159E-6</v>
      </c>
      <c r="F386" s="18">
        <f t="shared" si="40"/>
        <v>0</v>
      </c>
      <c r="G386" s="19">
        <f t="shared" si="41"/>
        <v>0</v>
      </c>
      <c r="H386" s="16">
        <f>H387</f>
        <v>24.6</v>
      </c>
      <c r="I386" s="17">
        <f>IFERROR(H386/H116,"―")</f>
        <v>2.3525622350615057E-6</v>
      </c>
      <c r="J386" s="20">
        <f t="shared" si="42"/>
        <v>-0.12000000000000099</v>
      </c>
      <c r="K386" s="19">
        <f t="shared" si="43"/>
        <v>-4.8780487804878092E-3</v>
      </c>
    </row>
    <row r="387" spans="1:11" hidden="1" outlineLevel="5" x14ac:dyDescent="0.2">
      <c r="A387" s="22" t="s">
        <v>363</v>
      </c>
      <c r="B387" s="23">
        <v>24.48</v>
      </c>
      <c r="C387" s="24">
        <f>IFERROR(B387/B116,"―")</f>
        <v>2.3583143068362824E-6</v>
      </c>
      <c r="D387" s="23">
        <v>24.48</v>
      </c>
      <c r="E387" s="24">
        <f>IFERROR(D387/D116,"―")</f>
        <v>2.0002690084001159E-6</v>
      </c>
      <c r="F387" s="25">
        <f t="shared" si="40"/>
        <v>0</v>
      </c>
      <c r="G387" s="26">
        <f t="shared" si="41"/>
        <v>0</v>
      </c>
      <c r="H387" s="23">
        <v>24.6</v>
      </c>
      <c r="I387" s="24">
        <f>IFERROR(H387/H116,"―")</f>
        <v>2.3525622350615057E-6</v>
      </c>
      <c r="J387" s="27">
        <f t="shared" si="42"/>
        <v>-0.12000000000000099</v>
      </c>
      <c r="K387" s="26">
        <f t="shared" si="43"/>
        <v>-4.8780487804878092E-3</v>
      </c>
    </row>
    <row r="388" spans="1:11" hidden="1" outlineLevel="2" collapsed="1" x14ac:dyDescent="0.2">
      <c r="A388" s="21" t="s">
        <v>364</v>
      </c>
      <c r="B388" s="16">
        <f>SUM(B389:B394)</f>
        <v>16813.310000000001</v>
      </c>
      <c r="C388" s="17">
        <f>IFERROR(B388/B116,"―")</f>
        <v>1.6197332319556183E-3</v>
      </c>
      <c r="D388" s="16">
        <f>SUM(D389:D394)</f>
        <v>16813.310000000001</v>
      </c>
      <c r="E388" s="17">
        <f>IFERROR(D388/D116,"―")</f>
        <v>1.3738211977787484E-3</v>
      </c>
      <c r="F388" s="18">
        <f t="shared" ref="F388:F400" si="44">IFERROR(B388-D388,"―")</f>
        <v>0</v>
      </c>
      <c r="G388" s="19">
        <f t="shared" ref="G388:G400" si="45">IFERROR((B388/D388-1)*D388/ABS(D388),"―")</f>
        <v>0</v>
      </c>
      <c r="H388" s="16">
        <f>SUM(H389:H394)</f>
        <v>21472.080000000002</v>
      </c>
      <c r="I388" s="17">
        <f>IFERROR(H388/H116,"―")</f>
        <v>2.0534310778950998E-3</v>
      </c>
      <c r="J388" s="20">
        <f t="shared" ref="J388:J400" si="46">IFERROR(B388-H388,"―")</f>
        <v>-4658.7700000000004</v>
      </c>
      <c r="K388" s="19">
        <f t="shared" ref="K388:K400" si="47">IFERROR((B388/H388-1)*H388/ABS(H388),"―")</f>
        <v>-0.21696873335047182</v>
      </c>
    </row>
    <row r="389" spans="1:11" hidden="1" outlineLevel="5" x14ac:dyDescent="0.2">
      <c r="A389" s="22" t="s">
        <v>365</v>
      </c>
      <c r="B389" s="23">
        <v>237.81</v>
      </c>
      <c r="C389" s="24">
        <f>IFERROR(B389/B116,"―")</f>
        <v>2.290975185084707E-5</v>
      </c>
      <c r="D389" s="23">
        <v>237.81</v>
      </c>
      <c r="E389" s="24">
        <f>IFERROR(D389/D116,"―")</f>
        <v>1.9431534840181028E-5</v>
      </c>
      <c r="F389" s="25">
        <f t="shared" si="44"/>
        <v>0</v>
      </c>
      <c r="G389" s="26">
        <f t="shared" si="45"/>
        <v>0</v>
      </c>
      <c r="H389" s="23">
        <v>1576.4</v>
      </c>
      <c r="I389" s="24">
        <f>IFERROR(H389/H116,"―")</f>
        <v>1.5075524826629907E-4</v>
      </c>
      <c r="J389" s="27">
        <f t="shared" si="46"/>
        <v>-1338.5900000000001</v>
      </c>
      <c r="K389" s="26">
        <f t="shared" si="47"/>
        <v>-0.84914361837097185</v>
      </c>
    </row>
    <row r="390" spans="1:11" hidden="1" outlineLevel="5" x14ac:dyDescent="0.2">
      <c r="A390" s="22" t="s">
        <v>366</v>
      </c>
      <c r="B390" s="23">
        <v>413.93</v>
      </c>
      <c r="C390" s="24">
        <f>IFERROR(B390/B116,"―")</f>
        <v>3.9876513113919215E-5</v>
      </c>
      <c r="D390" s="23">
        <v>413.93</v>
      </c>
      <c r="E390" s="24">
        <f>IFERROR(D390/D116,"―")</f>
        <v>3.3822359095059639E-5</v>
      </c>
      <c r="F390" s="25">
        <f t="shared" si="44"/>
        <v>0</v>
      </c>
      <c r="G390" s="26">
        <f t="shared" si="45"/>
        <v>0</v>
      </c>
      <c r="H390" s="23">
        <v>774.38</v>
      </c>
      <c r="I390" s="24">
        <f>IFERROR(H390/H116,"―")</f>
        <v>7.4055981446623104E-5</v>
      </c>
      <c r="J390" s="27">
        <f t="shared" si="46"/>
        <v>-360.45</v>
      </c>
      <c r="K390" s="26">
        <f t="shared" si="47"/>
        <v>-0.46546914951315888</v>
      </c>
    </row>
    <row r="391" spans="1:11" hidden="1" outlineLevel="5" x14ac:dyDescent="0.2">
      <c r="A391" s="22" t="s">
        <v>367</v>
      </c>
      <c r="B391" s="23">
        <v>336.96</v>
      </c>
      <c r="C391" s="24">
        <f>IFERROR(B391/B116,"―")</f>
        <v>3.2461502811746476E-5</v>
      </c>
      <c r="D391" s="23">
        <v>336.96</v>
      </c>
      <c r="E391" s="24">
        <f>IFERROR(D391/D116,"―")</f>
        <v>2.753311458621336E-5</v>
      </c>
      <c r="F391" s="25">
        <f t="shared" si="44"/>
        <v>0</v>
      </c>
      <c r="G391" s="26">
        <f t="shared" si="45"/>
        <v>0</v>
      </c>
      <c r="H391" s="23">
        <v>342.48</v>
      </c>
      <c r="I391" s="24">
        <f>IFERROR(H391/H116,"―")</f>
        <v>3.2752256677392862E-5</v>
      </c>
      <c r="J391" s="27">
        <f t="shared" si="46"/>
        <v>-5.5200000000000387</v>
      </c>
      <c r="K391" s="26">
        <f t="shared" si="47"/>
        <v>-1.6117729502452827E-2</v>
      </c>
    </row>
    <row r="392" spans="1:11" hidden="1" outlineLevel="5" x14ac:dyDescent="0.2">
      <c r="A392" s="22" t="s">
        <v>368</v>
      </c>
      <c r="B392" s="23">
        <v>11740.39</v>
      </c>
      <c r="C392" s="24">
        <f>IFERROR(B392/B116,"―")</f>
        <v>1.131026540230295E-3</v>
      </c>
      <c r="D392" s="23">
        <v>11740.39</v>
      </c>
      <c r="E392" s="24">
        <f>IFERROR(D392/D116,"―")</f>
        <v>9.5931120357559791E-4</v>
      </c>
      <c r="F392" s="25">
        <f t="shared" si="44"/>
        <v>0</v>
      </c>
      <c r="G392" s="26">
        <f t="shared" si="45"/>
        <v>0</v>
      </c>
      <c r="H392" s="23">
        <v>8230.27</v>
      </c>
      <c r="I392" s="24">
        <f>IFERROR(H392/H116,"―")</f>
        <v>7.8708221082762829E-4</v>
      </c>
      <c r="J392" s="27">
        <f t="shared" si="46"/>
        <v>3510.119999999999</v>
      </c>
      <c r="K392" s="26">
        <f t="shared" si="47"/>
        <v>0.4264890459243742</v>
      </c>
    </row>
    <row r="393" spans="1:11" hidden="1" outlineLevel="5" x14ac:dyDescent="0.2">
      <c r="A393" s="22" t="s">
        <v>369</v>
      </c>
      <c r="B393" s="23">
        <v>4002.14</v>
      </c>
      <c r="C393" s="24">
        <f>IFERROR(B393/B116,"―")</f>
        <v>3.8555163480235942E-4</v>
      </c>
      <c r="D393" s="23">
        <v>4002.14</v>
      </c>
      <c r="E393" s="24">
        <f>IFERROR(D393/D116,"―")</f>
        <v>3.2701620135941342E-4</v>
      </c>
      <c r="F393" s="25">
        <f t="shared" si="44"/>
        <v>0</v>
      </c>
      <c r="G393" s="26">
        <f t="shared" si="45"/>
        <v>0</v>
      </c>
      <c r="H393" s="23">
        <v>10466.469999999999</v>
      </c>
      <c r="I393" s="24">
        <f>IFERROR(H393/H116,"―")</f>
        <v>1.00093585595139E-3</v>
      </c>
      <c r="J393" s="27">
        <f t="shared" si="46"/>
        <v>-6464.33</v>
      </c>
      <c r="K393" s="26">
        <f t="shared" si="47"/>
        <v>-0.617622751510299</v>
      </c>
    </row>
    <row r="394" spans="1:11" hidden="1" outlineLevel="5" x14ac:dyDescent="0.2">
      <c r="A394" s="22" t="s">
        <v>370</v>
      </c>
      <c r="B394" s="23">
        <v>82.08</v>
      </c>
      <c r="C394" s="24">
        <f>IFERROR(B394/B116,"―")</f>
        <v>7.9072891464510644E-6</v>
      </c>
      <c r="D394" s="23">
        <v>82.08</v>
      </c>
      <c r="E394" s="24">
        <f>IFERROR(D394/D116,"―")</f>
        <v>6.7067843222827417E-6</v>
      </c>
      <c r="F394" s="25">
        <f t="shared" si="44"/>
        <v>0</v>
      </c>
      <c r="G394" s="26">
        <f t="shared" si="45"/>
        <v>0</v>
      </c>
      <c r="H394" s="23">
        <v>82.08</v>
      </c>
      <c r="I394" s="24">
        <f>IFERROR(H394/H116,"―")</f>
        <v>7.8495247257661936E-6</v>
      </c>
      <c r="J394" s="27">
        <f t="shared" si="46"/>
        <v>0</v>
      </c>
      <c r="K394" s="26">
        <f t="shared" si="47"/>
        <v>0</v>
      </c>
    </row>
    <row r="395" spans="1:11" hidden="1" outlineLevel="2" collapsed="1" x14ac:dyDescent="0.2">
      <c r="A395" s="21" t="s">
        <v>371</v>
      </c>
      <c r="B395" s="16">
        <f>B396</f>
        <v>-9535.43</v>
      </c>
      <c r="C395" s="17">
        <f>IFERROR(B395/B116,"―")</f>
        <v>-9.186087006060414E-4</v>
      </c>
      <c r="D395" s="16">
        <f>D396</f>
        <v>-9535.43</v>
      </c>
      <c r="E395" s="17">
        <f>IFERROR(D395/D116,"―")</f>
        <v>-7.7914318262944113E-4</v>
      </c>
      <c r="F395" s="18">
        <f t="shared" si="44"/>
        <v>0</v>
      </c>
      <c r="G395" s="19">
        <f t="shared" si="45"/>
        <v>0</v>
      </c>
      <c r="H395" s="16">
        <f>H396</f>
        <v>-7285.68</v>
      </c>
      <c r="I395" s="17">
        <f>IFERROR(H395/H116,"―")</f>
        <v>-6.9674860263182559E-4</v>
      </c>
      <c r="J395" s="20">
        <f t="shared" si="46"/>
        <v>-2249.75</v>
      </c>
      <c r="K395" s="19">
        <f t="shared" si="47"/>
        <v>-0.30879066881883355</v>
      </c>
    </row>
    <row r="396" spans="1:11" hidden="1" outlineLevel="5" x14ac:dyDescent="0.2">
      <c r="A396" s="22" t="s">
        <v>372</v>
      </c>
      <c r="B396" s="23">
        <v>-9535.43</v>
      </c>
      <c r="C396" s="24">
        <f>IFERROR(B396/B116,"―")</f>
        <v>-9.186087006060414E-4</v>
      </c>
      <c r="D396" s="23">
        <v>-9535.43</v>
      </c>
      <c r="E396" s="24">
        <f>IFERROR(D396/D116,"―")</f>
        <v>-7.7914318262944113E-4</v>
      </c>
      <c r="F396" s="25">
        <f t="shared" si="44"/>
        <v>0</v>
      </c>
      <c r="G396" s="26">
        <f t="shared" si="45"/>
        <v>0</v>
      </c>
      <c r="H396" s="23">
        <v>-7285.68</v>
      </c>
      <c r="I396" s="24">
        <f>IFERROR(H396/H116,"―")</f>
        <v>-6.9674860263182559E-4</v>
      </c>
      <c r="J396" s="27">
        <f t="shared" si="46"/>
        <v>-2249.75</v>
      </c>
      <c r="K396" s="26">
        <f t="shared" si="47"/>
        <v>-0.30879066881883355</v>
      </c>
    </row>
    <row r="397" spans="1:11" hidden="1" outlineLevel="2" x14ac:dyDescent="0.2">
      <c r="A397" s="21" t="s">
        <v>373</v>
      </c>
      <c r="B397" s="16">
        <v>0</v>
      </c>
      <c r="C397" s="17">
        <f>IFERROR(B397/B116,"―")</f>
        <v>0</v>
      </c>
      <c r="D397" s="16">
        <v>0</v>
      </c>
      <c r="E397" s="17">
        <f>IFERROR(D397/D116,"―")</f>
        <v>0</v>
      </c>
      <c r="F397" s="18">
        <f t="shared" si="44"/>
        <v>0</v>
      </c>
      <c r="G397" s="19" t="str">
        <f t="shared" si="45"/>
        <v>―</v>
      </c>
      <c r="H397" s="16">
        <v>0</v>
      </c>
      <c r="I397" s="17">
        <f>IFERROR(H397/H116,"―")</f>
        <v>0</v>
      </c>
      <c r="J397" s="20">
        <f t="shared" si="46"/>
        <v>0</v>
      </c>
      <c r="K397" s="19" t="str">
        <f t="shared" si="47"/>
        <v>―</v>
      </c>
    </row>
    <row r="398" spans="1:11" hidden="1" outlineLevel="2" collapsed="1" x14ac:dyDescent="0.2">
      <c r="A398" s="21" t="s">
        <v>374</v>
      </c>
      <c r="B398" s="16">
        <f>B399</f>
        <v>-45719.43</v>
      </c>
      <c r="C398" s="17">
        <f>IFERROR(B398/B116,"―")</f>
        <v>-4.4044438672140498E-3</v>
      </c>
      <c r="D398" s="16">
        <f>D399</f>
        <v>-45719.43</v>
      </c>
      <c r="E398" s="17">
        <f>IFERROR(D398/D116,"―")</f>
        <v>-3.7357499555032074E-3</v>
      </c>
      <c r="F398" s="18">
        <f t="shared" si="44"/>
        <v>0</v>
      </c>
      <c r="G398" s="19">
        <f t="shared" si="45"/>
        <v>0</v>
      </c>
      <c r="H398" s="16">
        <f>H399</f>
        <v>-39827.5</v>
      </c>
      <c r="I398" s="17">
        <f>IFERROR(H398/H116,"―")</f>
        <v>-3.8088078218256952E-3</v>
      </c>
      <c r="J398" s="20">
        <f t="shared" si="46"/>
        <v>-5891.93</v>
      </c>
      <c r="K398" s="19">
        <f t="shared" si="47"/>
        <v>-0.14793622497018388</v>
      </c>
    </row>
    <row r="399" spans="1:11" hidden="1" outlineLevel="5" x14ac:dyDescent="0.2">
      <c r="A399" s="22" t="s">
        <v>375</v>
      </c>
      <c r="B399" s="23">
        <v>-45719.43</v>
      </c>
      <c r="C399" s="24">
        <f>IFERROR(B399/B116,"―")</f>
        <v>-4.4044438672140498E-3</v>
      </c>
      <c r="D399" s="23">
        <v>-45719.43</v>
      </c>
      <c r="E399" s="24">
        <f>IFERROR(D399/D116,"―")</f>
        <v>-3.7357499555032074E-3</v>
      </c>
      <c r="F399" s="25">
        <f t="shared" si="44"/>
        <v>0</v>
      </c>
      <c r="G399" s="26">
        <f t="shared" si="45"/>
        <v>0</v>
      </c>
      <c r="H399" s="23">
        <v>-39827.5</v>
      </c>
      <c r="I399" s="24">
        <f>IFERROR(H399/H116,"―")</f>
        <v>-3.8088078218256952E-3</v>
      </c>
      <c r="J399" s="27">
        <f t="shared" si="46"/>
        <v>-5891.93</v>
      </c>
      <c r="K399" s="26">
        <f t="shared" si="47"/>
        <v>-0.14793622497018388</v>
      </c>
    </row>
    <row r="400" spans="1:11" outlineLevel="1" x14ac:dyDescent="0.2">
      <c r="A400" s="15" t="s">
        <v>376</v>
      </c>
      <c r="B400" s="16">
        <f>IFERROR(,"―")</f>
        <v>0</v>
      </c>
      <c r="C400" s="17">
        <f>IFERROR(B400/B116,"―")</f>
        <v>0</v>
      </c>
      <c r="D400" s="16">
        <f>IFERROR(,"―")</f>
        <v>0</v>
      </c>
      <c r="E400" s="17">
        <f>IFERROR(D400/D116,"―")</f>
        <v>0</v>
      </c>
      <c r="F400" s="18">
        <f t="shared" si="44"/>
        <v>0</v>
      </c>
      <c r="G400" s="19" t="str">
        <f t="shared" si="45"/>
        <v>―</v>
      </c>
      <c r="H400" s="16">
        <f>IFERROR(,"―")</f>
        <v>0</v>
      </c>
      <c r="I400" s="17">
        <f>IFERROR(H400/H116,"―")</f>
        <v>0</v>
      </c>
      <c r="J400" s="20">
        <f t="shared" si="46"/>
        <v>0</v>
      </c>
      <c r="K400" s="19" t="str">
        <f t="shared" si="47"/>
        <v>―</v>
      </c>
    </row>
    <row r="401" spans="1:11" x14ac:dyDescent="0.2">
      <c r="A401" s="35"/>
      <c r="B401" s="35"/>
      <c r="C401" s="36"/>
      <c r="D401" s="35"/>
      <c r="E401" s="36"/>
      <c r="F401" s="35"/>
      <c r="G401" s="35"/>
      <c r="H401" s="35"/>
      <c r="I401" s="36"/>
      <c r="J401" s="35"/>
      <c r="K401" s="35"/>
    </row>
    <row r="402" spans="1:11" x14ac:dyDescent="0.2">
      <c r="A402" s="37" t="s">
        <v>377</v>
      </c>
      <c r="B402" s="38">
        <f>IFERROR(B254 - B260,"―")</f>
        <v>-423350.78000000166</v>
      </c>
      <c r="C402" s="39">
        <f>IFERROR(B402/B116,"―")</f>
        <v>-4.0784076849848992E-2</v>
      </c>
      <c r="D402" s="38">
        <f>IFERROR(D254 - D260,"―")</f>
        <v>-343116.62000000128</v>
      </c>
      <c r="E402" s="39">
        <f>IFERROR(D402/D116,"―")</f>
        <v>-2.8036174070792563E-2</v>
      </c>
      <c r="F402" s="40">
        <f>IFERROR(B402-D402,"―")</f>
        <v>-80234.160000000382</v>
      </c>
      <c r="G402" s="41">
        <f>IFERROR((B402/D402-1)*D402/ABS(D402),"―")</f>
        <v>-0.23383932844757019</v>
      </c>
      <c r="H402" s="38">
        <f>IFERROR(H254 - H260,"―")</f>
        <v>-564913.54999999865</v>
      </c>
      <c r="I402" s="39">
        <f>IFERROR(H402/H116,"―")</f>
        <v>-5.4024157878232774E-2</v>
      </c>
      <c r="J402" s="42">
        <f>IFERROR(B402-H402,"―")</f>
        <v>141562.76999999699</v>
      </c>
      <c r="K402" s="41">
        <f>IFERROR((B402/H402-1)*H402/ABS(H402),"―")</f>
        <v>0.25059191800231617</v>
      </c>
    </row>
    <row r="403" spans="1:11" x14ac:dyDescent="0.2">
      <c r="A403" s="35"/>
      <c r="B403" s="35"/>
      <c r="C403" s="36"/>
      <c r="D403" s="35"/>
      <c r="E403" s="36"/>
      <c r="F403" s="35"/>
      <c r="G403" s="35"/>
      <c r="H403" s="35"/>
      <c r="I403" s="36"/>
      <c r="J403" s="35"/>
      <c r="K403" s="35"/>
    </row>
    <row r="404" spans="1:11" x14ac:dyDescent="0.2">
      <c r="A404" t="s">
        <v>378</v>
      </c>
      <c r="B404" s="10">
        <f>IFERROR(B405 + B407 + B409,"―")</f>
        <v>77652.600000000006</v>
      </c>
      <c r="C404" s="11">
        <f>IFERROR(B404/B116,"―")</f>
        <v>7.4807695074769242E-3</v>
      </c>
      <c r="D404" s="10">
        <f>IFERROR(D405 + D407 + D409,"―")</f>
        <v>77652.600000000006</v>
      </c>
      <c r="E404" s="11">
        <f>IFERROR(D404/D116,"―")</f>
        <v>6.3450199837292017E-3</v>
      </c>
      <c r="F404" s="12">
        <f t="shared" ref="F404:F438" si="48">IFERROR(B404-D404,"―")</f>
        <v>0</v>
      </c>
      <c r="G404" s="13">
        <f t="shared" ref="G404:G438" si="49">IFERROR((B404/D404-1)*D404/ABS(D404),"―")</f>
        <v>0</v>
      </c>
      <c r="H404" s="10">
        <f>IFERROR(H405 + H407 + H409,"―")</f>
        <v>77619.28</v>
      </c>
      <c r="I404" s="11">
        <f>IFERROR(H404/H116,"―")</f>
        <v>7.4229344244172686E-3</v>
      </c>
      <c r="J404" s="14">
        <f t="shared" ref="J404:J438" si="50">IFERROR(B404-H404,"―")</f>
        <v>33.320000000006985</v>
      </c>
      <c r="K404" s="13">
        <f t="shared" ref="K404:K438" si="51">IFERROR((B404/H404-1)*H404/ABS(H404),"―")</f>
        <v>4.2927478842891276E-4</v>
      </c>
    </row>
    <row r="405" spans="1:11" outlineLevel="1" collapsed="1" x14ac:dyDescent="0.2">
      <c r="A405" s="15" t="s">
        <v>379</v>
      </c>
      <c r="B405" s="16">
        <f>B406</f>
        <v>75896.88</v>
      </c>
      <c r="C405" s="17">
        <f>IFERROR(B405/B116,"―")</f>
        <v>7.3116298181469166E-3</v>
      </c>
      <c r="D405" s="16">
        <f>D406</f>
        <v>75896.88</v>
      </c>
      <c r="E405" s="17">
        <f>IFERROR(D405/D116,"―")</f>
        <v>6.2015595138179168E-3</v>
      </c>
      <c r="F405" s="18">
        <f t="shared" si="48"/>
        <v>0</v>
      </c>
      <c r="G405" s="19">
        <f t="shared" si="49"/>
        <v>0</v>
      </c>
      <c r="H405" s="16">
        <f>H406</f>
        <v>75863.56</v>
      </c>
      <c r="I405" s="17">
        <f>IFERROR(H405/H116,"―")</f>
        <v>7.2550303363139272E-3</v>
      </c>
      <c r="J405" s="20">
        <f t="shared" si="50"/>
        <v>33.320000000006985</v>
      </c>
      <c r="K405" s="19">
        <f t="shared" si="51"/>
        <v>4.3920954935416923E-4</v>
      </c>
    </row>
    <row r="406" spans="1:11" hidden="1" outlineLevel="5" x14ac:dyDescent="0.2">
      <c r="A406" s="28" t="s">
        <v>380</v>
      </c>
      <c r="B406" s="23">
        <v>75896.88</v>
      </c>
      <c r="C406" s="24">
        <f>IFERROR(B406/B116,"―")</f>
        <v>7.3116298181469166E-3</v>
      </c>
      <c r="D406" s="23">
        <v>75896.88</v>
      </c>
      <c r="E406" s="24">
        <f>IFERROR(D406/D116,"―")</f>
        <v>6.2015595138179168E-3</v>
      </c>
      <c r="F406" s="25">
        <f t="shared" si="48"/>
        <v>0</v>
      </c>
      <c r="G406" s="26">
        <f t="shared" si="49"/>
        <v>0</v>
      </c>
      <c r="H406" s="23">
        <v>75863.56</v>
      </c>
      <c r="I406" s="24">
        <f>IFERROR(H406/H116,"―")</f>
        <v>7.2550303363139272E-3</v>
      </c>
      <c r="J406" s="27">
        <f t="shared" si="50"/>
        <v>33.320000000006985</v>
      </c>
      <c r="K406" s="26">
        <f t="shared" si="51"/>
        <v>4.3920954935416923E-4</v>
      </c>
    </row>
    <row r="407" spans="1:11" outlineLevel="1" collapsed="1" x14ac:dyDescent="0.2">
      <c r="A407" s="15" t="s">
        <v>381</v>
      </c>
      <c r="B407" s="16">
        <f>B408</f>
        <v>1755.72</v>
      </c>
      <c r="C407" s="17">
        <f>IFERROR(B407/B116,"―")</f>
        <v>1.6913968933000807E-4</v>
      </c>
      <c r="D407" s="16">
        <f>D408</f>
        <v>1755.72</v>
      </c>
      <c r="E407" s="17">
        <f>IFERROR(D407/D116,"―")</f>
        <v>1.4346046991128478E-4</v>
      </c>
      <c r="F407" s="18">
        <f t="shared" si="48"/>
        <v>0</v>
      </c>
      <c r="G407" s="19">
        <f t="shared" si="49"/>
        <v>0</v>
      </c>
      <c r="H407" s="16">
        <f>H408</f>
        <v>1755.72</v>
      </c>
      <c r="I407" s="17">
        <f>IFERROR(H407/H116,"―")</f>
        <v>1.6790408810334092E-4</v>
      </c>
      <c r="J407" s="20">
        <f t="shared" si="50"/>
        <v>0</v>
      </c>
      <c r="K407" s="19">
        <f t="shared" si="51"/>
        <v>0</v>
      </c>
    </row>
    <row r="408" spans="1:11" hidden="1" outlineLevel="5" x14ac:dyDescent="0.2">
      <c r="A408" s="28" t="s">
        <v>382</v>
      </c>
      <c r="B408" s="23">
        <v>1755.72</v>
      </c>
      <c r="C408" s="24">
        <f>IFERROR(B408/B116,"―")</f>
        <v>1.6913968933000807E-4</v>
      </c>
      <c r="D408" s="23">
        <v>1755.72</v>
      </c>
      <c r="E408" s="24">
        <f>IFERROR(D408/D116,"―")</f>
        <v>1.4346046991128478E-4</v>
      </c>
      <c r="F408" s="25">
        <f t="shared" si="48"/>
        <v>0</v>
      </c>
      <c r="G408" s="26">
        <f t="shared" si="49"/>
        <v>0</v>
      </c>
      <c r="H408" s="23">
        <v>1755.72</v>
      </c>
      <c r="I408" s="24">
        <f>IFERROR(H408/H116,"―")</f>
        <v>1.6790408810334092E-4</v>
      </c>
      <c r="J408" s="27">
        <f t="shared" si="50"/>
        <v>0</v>
      </c>
      <c r="K408" s="26">
        <f t="shared" si="51"/>
        <v>0</v>
      </c>
    </row>
    <row r="409" spans="1:11" outlineLevel="1" x14ac:dyDescent="0.2">
      <c r="A409" s="15" t="s">
        <v>383</v>
      </c>
      <c r="B409" s="16">
        <v>0</v>
      </c>
      <c r="C409" s="17">
        <f>IFERROR(B409/B116,"―")</f>
        <v>0</v>
      </c>
      <c r="D409" s="16">
        <v>0</v>
      </c>
      <c r="E409" s="17">
        <f>IFERROR(D409/D116,"―")</f>
        <v>0</v>
      </c>
      <c r="F409" s="18">
        <f t="shared" si="48"/>
        <v>0</v>
      </c>
      <c r="G409" s="19" t="str">
        <f t="shared" si="49"/>
        <v>―</v>
      </c>
      <c r="H409" s="16">
        <v>0</v>
      </c>
      <c r="I409" s="17">
        <f>IFERROR(H409/H116,"―")</f>
        <v>0</v>
      </c>
      <c r="J409" s="20">
        <f t="shared" si="50"/>
        <v>0</v>
      </c>
      <c r="K409" s="19" t="str">
        <f t="shared" si="51"/>
        <v>―</v>
      </c>
    </row>
    <row r="410" spans="1:11" x14ac:dyDescent="0.2">
      <c r="A410" t="s">
        <v>384</v>
      </c>
      <c r="B410" s="10">
        <f>IFERROR(B411 - B421,"―")</f>
        <v>47640.770000000019</v>
      </c>
      <c r="C410" s="11">
        <f>IFERROR(B410/B116,"―")</f>
        <v>4.589538785935327E-3</v>
      </c>
      <c r="D410" s="10">
        <f>IFERROR(D411 - D421,"―")</f>
        <v>47640.770000000019</v>
      </c>
      <c r="E410" s="11">
        <f>IFERROR(D410/D116,"―")</f>
        <v>3.8927432911486123E-3</v>
      </c>
      <c r="F410" s="12">
        <f t="shared" si="48"/>
        <v>0</v>
      </c>
      <c r="G410" s="13">
        <f t="shared" si="49"/>
        <v>0</v>
      </c>
      <c r="H410" s="10">
        <f>IFERROR(H411 - H421,"―")</f>
        <v>67190.880000000005</v>
      </c>
      <c r="I410" s="11">
        <f>IFERROR(H410/H116,"―")</f>
        <v>6.4256393019735533E-3</v>
      </c>
      <c r="J410" s="14">
        <f t="shared" si="50"/>
        <v>-19550.109999999986</v>
      </c>
      <c r="K410" s="13">
        <f t="shared" si="51"/>
        <v>-0.29096374388905133</v>
      </c>
    </row>
    <row r="411" spans="1:11" outlineLevel="1" collapsed="1" x14ac:dyDescent="0.2">
      <c r="A411" s="15" t="s">
        <v>385</v>
      </c>
      <c r="B411" s="16">
        <f>SUM(B412:B420)</f>
        <v>116129.15000000001</v>
      </c>
      <c r="C411" s="17">
        <f>IFERROR(B411/B116,"―")</f>
        <v>1.1187460616247414E-2</v>
      </c>
      <c r="D411" s="16">
        <f>SUM(D412:D420)</f>
        <v>116129.15000000001</v>
      </c>
      <c r="E411" s="17">
        <f>IFERROR(D411/D116,"―")</f>
        <v>9.4889517858189679E-3</v>
      </c>
      <c r="F411" s="18">
        <f t="shared" si="48"/>
        <v>0</v>
      </c>
      <c r="G411" s="19">
        <f t="shared" si="49"/>
        <v>0</v>
      </c>
      <c r="H411" s="16">
        <f>SUM(H412:H420)</f>
        <v>132577.5</v>
      </c>
      <c r="I411" s="17">
        <f>IFERROR(H411/H116,"―")</f>
        <v>1.2678732508897022E-2</v>
      </c>
      <c r="J411" s="20">
        <f t="shared" si="50"/>
        <v>-16448.349999999991</v>
      </c>
      <c r="K411" s="19">
        <f t="shared" si="51"/>
        <v>-0.12406592370500269</v>
      </c>
    </row>
    <row r="412" spans="1:11" hidden="1" outlineLevel="5" x14ac:dyDescent="0.2">
      <c r="A412" s="28" t="s">
        <v>386</v>
      </c>
      <c r="B412" s="23">
        <v>-0.19</v>
      </c>
      <c r="C412" s="24">
        <f>IFERROR(B412/B116,"―")</f>
        <v>-1.8303910061229316E-8</v>
      </c>
      <c r="D412" s="23">
        <v>-0.19</v>
      </c>
      <c r="E412" s="24">
        <f>IFERROR(D412/D116,"―")</f>
        <v>-1.5524963708987829E-8</v>
      </c>
      <c r="F412" s="25">
        <f t="shared" si="48"/>
        <v>0</v>
      </c>
      <c r="G412" s="26">
        <f t="shared" si="49"/>
        <v>0</v>
      </c>
      <c r="H412" s="23">
        <v>-0.19</v>
      </c>
      <c r="I412" s="24">
        <f>IFERROR(H412/H116,"―")</f>
        <v>-1.8170196124458782E-8</v>
      </c>
      <c r="J412" s="27">
        <f t="shared" si="50"/>
        <v>0</v>
      </c>
      <c r="K412" s="26">
        <f t="shared" si="51"/>
        <v>0</v>
      </c>
    </row>
    <row r="413" spans="1:11" hidden="1" outlineLevel="5" x14ac:dyDescent="0.2">
      <c r="A413" s="28" t="s">
        <v>387</v>
      </c>
      <c r="B413" s="23">
        <v>41400</v>
      </c>
      <c r="C413" s="24">
        <f>IFERROR(B413/B116,"―")</f>
        <v>3.9883256659731248E-3</v>
      </c>
      <c r="D413" s="23">
        <v>41400</v>
      </c>
      <c r="E413" s="24">
        <f>IFERROR(D413/D116,"―")</f>
        <v>3.3828078818531372E-3</v>
      </c>
      <c r="F413" s="25">
        <f t="shared" si="48"/>
        <v>0</v>
      </c>
      <c r="G413" s="26">
        <f t="shared" si="49"/>
        <v>0</v>
      </c>
      <c r="H413" s="23">
        <v>57370</v>
      </c>
      <c r="I413" s="24">
        <f>IFERROR(H413/H116,"―")</f>
        <v>5.486442903474738E-3</v>
      </c>
      <c r="J413" s="27">
        <f t="shared" si="50"/>
        <v>-15970</v>
      </c>
      <c r="K413" s="26">
        <f t="shared" si="51"/>
        <v>-0.27836848527104763</v>
      </c>
    </row>
    <row r="414" spans="1:11" hidden="1" outlineLevel="5" x14ac:dyDescent="0.2">
      <c r="A414" s="28" t="s">
        <v>388</v>
      </c>
      <c r="B414" s="23">
        <v>61873.72</v>
      </c>
      <c r="C414" s="24">
        <f>IFERROR(B414/B116,"―")</f>
        <v>5.9606895054404498E-3</v>
      </c>
      <c r="D414" s="23">
        <v>61873.72</v>
      </c>
      <c r="E414" s="24">
        <f>IFERROR(D414/D116,"―")</f>
        <v>5.0557224081056546E-3</v>
      </c>
      <c r="F414" s="25">
        <f t="shared" si="48"/>
        <v>0</v>
      </c>
      <c r="G414" s="26">
        <f t="shared" si="49"/>
        <v>0</v>
      </c>
      <c r="H414" s="23">
        <v>65112.74</v>
      </c>
      <c r="I414" s="24">
        <f>IFERROR(H414/H116,"―")</f>
        <v>6.2269013473731172E-3</v>
      </c>
      <c r="J414" s="27">
        <f t="shared" si="50"/>
        <v>-3239.0199999999968</v>
      </c>
      <c r="K414" s="26">
        <f t="shared" si="51"/>
        <v>-4.9744796486831833E-2</v>
      </c>
    </row>
    <row r="415" spans="1:11" hidden="1" outlineLevel="5" x14ac:dyDescent="0.2">
      <c r="A415" s="28" t="s">
        <v>389</v>
      </c>
      <c r="B415" s="23">
        <v>3.06</v>
      </c>
      <c r="C415" s="24">
        <f>IFERROR(B415/B116,"―")</f>
        <v>2.9478928835453529E-7</v>
      </c>
      <c r="D415" s="23">
        <v>3.06</v>
      </c>
      <c r="E415" s="24">
        <f>IFERROR(D415/D116,"―")</f>
        <v>2.5003362605001448E-7</v>
      </c>
      <c r="F415" s="25">
        <f t="shared" si="48"/>
        <v>0</v>
      </c>
      <c r="G415" s="26">
        <f t="shared" si="49"/>
        <v>0</v>
      </c>
      <c r="H415" s="23">
        <v>3.39</v>
      </c>
      <c r="I415" s="24">
        <f>IFERROR(H415/H116,"―")</f>
        <v>3.241945519048172E-7</v>
      </c>
      <c r="J415" s="27">
        <f t="shared" si="50"/>
        <v>-0.33000000000000007</v>
      </c>
      <c r="K415" s="26">
        <f t="shared" si="51"/>
        <v>-9.7345132743362872E-2</v>
      </c>
    </row>
    <row r="416" spans="1:11" hidden="1" outlineLevel="5" x14ac:dyDescent="0.2">
      <c r="A416" s="28" t="s">
        <v>390</v>
      </c>
      <c r="B416" s="23">
        <v>2167.5500000000002</v>
      </c>
      <c r="C416" s="24">
        <f>IFERROR(B416/B116,"―")</f>
        <v>2.0881389606956636E-4</v>
      </c>
      <c r="D416" s="23">
        <v>2167.5500000000002</v>
      </c>
      <c r="E416" s="24">
        <f>IFERROR(D416/D116,"―")</f>
        <v>1.7711123730219247E-4</v>
      </c>
      <c r="F416" s="25">
        <f t="shared" si="48"/>
        <v>0</v>
      </c>
      <c r="G416" s="26">
        <f t="shared" si="49"/>
        <v>0</v>
      </c>
      <c r="H416" s="23">
        <v>162.91999999999999</v>
      </c>
      <c r="I416" s="24">
        <f>IFERROR(H416/H116,"―")</f>
        <v>1.5580465013667499E-5</v>
      </c>
      <c r="J416" s="27">
        <f t="shared" si="50"/>
        <v>2004.63</v>
      </c>
      <c r="K416" s="26">
        <f t="shared" si="51"/>
        <v>12.304382519027746</v>
      </c>
    </row>
    <row r="417" spans="1:11" hidden="1" outlineLevel="5" x14ac:dyDescent="0.2">
      <c r="A417" s="28" t="s">
        <v>391</v>
      </c>
      <c r="B417" s="23">
        <v>1214.81</v>
      </c>
      <c r="C417" s="24">
        <f>IFERROR(B417/B116,"―")</f>
        <v>1.1703038411306308E-4</v>
      </c>
      <c r="D417" s="23">
        <v>1214.81</v>
      </c>
      <c r="E417" s="24">
        <f>IFERROR(D417/D116,"―")</f>
        <v>9.9262532438502643E-5</v>
      </c>
      <c r="F417" s="25">
        <f t="shared" si="48"/>
        <v>0</v>
      </c>
      <c r="G417" s="26">
        <f t="shared" si="49"/>
        <v>0</v>
      </c>
      <c r="H417" s="23">
        <v>942.46</v>
      </c>
      <c r="I417" s="24">
        <f>IFERROR(H417/H116,"―")</f>
        <v>9.0129910733986439E-5</v>
      </c>
      <c r="J417" s="27">
        <f t="shared" si="50"/>
        <v>272.34999999999991</v>
      </c>
      <c r="K417" s="26">
        <f t="shared" si="51"/>
        <v>0.28897778155041037</v>
      </c>
    </row>
    <row r="418" spans="1:11" hidden="1" outlineLevel="5" x14ac:dyDescent="0.2">
      <c r="A418" s="28" t="s">
        <v>392</v>
      </c>
      <c r="B418" s="23">
        <v>38.46</v>
      </c>
      <c r="C418" s="24">
        <f>IFERROR(B418/B116,"―")</f>
        <v>3.7050967418677868E-6</v>
      </c>
      <c r="D418" s="23">
        <v>38.46</v>
      </c>
      <c r="E418" s="24">
        <f>IFERROR(D418/D116,"―")</f>
        <v>3.1425794960403784E-6</v>
      </c>
      <c r="F418" s="25">
        <f t="shared" si="48"/>
        <v>0</v>
      </c>
      <c r="G418" s="26">
        <f t="shared" si="49"/>
        <v>0</v>
      </c>
      <c r="H418" s="23">
        <v>183.78</v>
      </c>
      <c r="I418" s="24">
        <f>IFERROR(H418/H116,"―")</f>
        <v>1.757536128291071E-5</v>
      </c>
      <c r="J418" s="27">
        <f t="shared" si="50"/>
        <v>-145.32</v>
      </c>
      <c r="K418" s="26">
        <f t="shared" si="51"/>
        <v>-0.79072804440091404</v>
      </c>
    </row>
    <row r="419" spans="1:11" hidden="1" outlineLevel="5" x14ac:dyDescent="0.2">
      <c r="A419" s="28" t="s">
        <v>393</v>
      </c>
      <c r="B419" s="23">
        <v>0</v>
      </c>
      <c r="C419" s="24">
        <f>IFERROR(B419/B116,"―")</f>
        <v>0</v>
      </c>
      <c r="D419" s="23">
        <v>0</v>
      </c>
      <c r="E419" s="24">
        <f>IFERROR(D419/D116,"―")</f>
        <v>0</v>
      </c>
      <c r="F419" s="25">
        <f t="shared" si="48"/>
        <v>0</v>
      </c>
      <c r="G419" s="26" t="str">
        <f t="shared" si="49"/>
        <v>―</v>
      </c>
      <c r="H419" s="23">
        <v>374.41</v>
      </c>
      <c r="I419" s="24">
        <f>IFERROR(H419/H116,"―")</f>
        <v>3.5805805952413748E-5</v>
      </c>
      <c r="J419" s="27">
        <f t="shared" si="50"/>
        <v>-374.41</v>
      </c>
      <c r="K419" s="26">
        <f t="shared" si="51"/>
        <v>-1</v>
      </c>
    </row>
    <row r="420" spans="1:11" hidden="1" outlineLevel="5" x14ac:dyDescent="0.2">
      <c r="A420" s="28" t="s">
        <v>394</v>
      </c>
      <c r="B420" s="23">
        <v>9431.74</v>
      </c>
      <c r="C420" s="24">
        <f>IFERROR(B420/B116,"―")</f>
        <v>9.0861958253104721E-4</v>
      </c>
      <c r="D420" s="23">
        <v>9431.74</v>
      </c>
      <c r="E420" s="24">
        <f>IFERROR(D420/D116,"―")</f>
        <v>7.706706379610993E-4</v>
      </c>
      <c r="F420" s="25">
        <f t="shared" si="48"/>
        <v>0</v>
      </c>
      <c r="G420" s="26">
        <f t="shared" si="49"/>
        <v>0</v>
      </c>
      <c r="H420" s="23">
        <v>8427.99</v>
      </c>
      <c r="I420" s="24">
        <f>IFERROR(H420/H116,"―")</f>
        <v>8.0599069071040719E-4</v>
      </c>
      <c r="J420" s="27">
        <f t="shared" si="50"/>
        <v>1003.75</v>
      </c>
      <c r="K420" s="26">
        <f t="shared" si="51"/>
        <v>0.11909719873896396</v>
      </c>
    </row>
    <row r="421" spans="1:11" outlineLevel="1" collapsed="1" x14ac:dyDescent="0.2">
      <c r="A421" s="15" t="s">
        <v>395</v>
      </c>
      <c r="B421" s="16">
        <f>SUM(B422:B427)</f>
        <v>68488.37999999999</v>
      </c>
      <c r="C421" s="17">
        <f>IFERROR(B421/B116,"―")</f>
        <v>6.597921830312087E-3</v>
      </c>
      <c r="D421" s="16">
        <f>SUM(D422:D427)</f>
        <v>68488.37999999999</v>
      </c>
      <c r="E421" s="17">
        <f>IFERROR(D421/D116,"―")</f>
        <v>5.596208494670356E-3</v>
      </c>
      <c r="F421" s="18">
        <f t="shared" si="48"/>
        <v>0</v>
      </c>
      <c r="G421" s="19">
        <f t="shared" si="49"/>
        <v>0</v>
      </c>
      <c r="H421" s="16">
        <f>SUM(H422:H427)</f>
        <v>65386.619999999995</v>
      </c>
      <c r="I421" s="17">
        <f>IFERROR(H421/H116,"―")</f>
        <v>6.2530932069234683E-3</v>
      </c>
      <c r="J421" s="20">
        <f t="shared" si="50"/>
        <v>3101.7599999999948</v>
      </c>
      <c r="K421" s="19">
        <f t="shared" si="51"/>
        <v>4.7437227983339714E-2</v>
      </c>
    </row>
    <row r="422" spans="1:11" hidden="1" outlineLevel="5" x14ac:dyDescent="0.2">
      <c r="A422" s="28" t="s">
        <v>396</v>
      </c>
      <c r="B422" s="23">
        <v>65721.33</v>
      </c>
      <c r="C422" s="24">
        <f>IFERROR(B422/B116,"―")</f>
        <v>6.3313542811809058E-3</v>
      </c>
      <c r="D422" s="23">
        <v>65721.33</v>
      </c>
      <c r="E422" s="24">
        <f>IFERROR(D422/D116,"―")</f>
        <v>5.3701119113495422E-3</v>
      </c>
      <c r="F422" s="25">
        <f t="shared" si="48"/>
        <v>0</v>
      </c>
      <c r="G422" s="26">
        <f t="shared" si="49"/>
        <v>0</v>
      </c>
      <c r="H422" s="23">
        <v>61194.91</v>
      </c>
      <c r="I422" s="24">
        <f>IFERROR(H422/H116,"―")</f>
        <v>5.852229034308442E-3</v>
      </c>
      <c r="J422" s="27">
        <f t="shared" si="50"/>
        <v>4526.4199999999983</v>
      </c>
      <c r="K422" s="26">
        <f t="shared" si="51"/>
        <v>7.3967262963537284E-2</v>
      </c>
    </row>
    <row r="423" spans="1:11" hidden="1" outlineLevel="5" x14ac:dyDescent="0.2">
      <c r="A423" s="28" t="s">
        <v>397</v>
      </c>
      <c r="B423" s="23">
        <v>0</v>
      </c>
      <c r="C423" s="24">
        <f>IFERROR(B423/B116,"―")</f>
        <v>0</v>
      </c>
      <c r="D423" s="23">
        <v>0</v>
      </c>
      <c r="E423" s="24">
        <f>IFERROR(D423/D116,"―")</f>
        <v>0</v>
      </c>
      <c r="F423" s="25">
        <f t="shared" si="48"/>
        <v>0</v>
      </c>
      <c r="G423" s="26" t="str">
        <f t="shared" si="49"/>
        <v>―</v>
      </c>
      <c r="H423" s="23">
        <v>1200.81</v>
      </c>
      <c r="I423" s="24">
        <f>IFERROR(H423/H116,"―")</f>
        <v>1.148365958326913E-4</v>
      </c>
      <c r="J423" s="27">
        <f t="shared" si="50"/>
        <v>-1200.81</v>
      </c>
      <c r="K423" s="26">
        <f t="shared" si="51"/>
        <v>-1</v>
      </c>
    </row>
    <row r="424" spans="1:11" hidden="1" outlineLevel="5" x14ac:dyDescent="0.2">
      <c r="A424" s="28" t="s">
        <v>398</v>
      </c>
      <c r="B424" s="23">
        <v>0</v>
      </c>
      <c r="C424" s="24">
        <f>IFERROR(B424/B116,"―")</f>
        <v>0</v>
      </c>
      <c r="D424" s="23">
        <v>0</v>
      </c>
      <c r="E424" s="24">
        <f>IFERROR(D424/D116,"―")</f>
        <v>0</v>
      </c>
      <c r="F424" s="25">
        <f t="shared" si="48"/>
        <v>0</v>
      </c>
      <c r="G424" s="26" t="str">
        <f t="shared" si="49"/>
        <v>―</v>
      </c>
      <c r="H424" s="23">
        <v>-814.61</v>
      </c>
      <c r="I424" s="24">
        <f>IFERROR(H424/H116,"―")</f>
        <v>-7.7903281394449303E-5</v>
      </c>
      <c r="J424" s="27">
        <f t="shared" si="50"/>
        <v>814.61</v>
      </c>
      <c r="K424" s="26">
        <f t="shared" si="51"/>
        <v>1</v>
      </c>
    </row>
    <row r="425" spans="1:11" hidden="1" outlineLevel="5" x14ac:dyDescent="0.2">
      <c r="A425" s="28" t="s">
        <v>399</v>
      </c>
      <c r="B425" s="23">
        <v>946.12</v>
      </c>
      <c r="C425" s="24">
        <f>IFERROR(B425/B116,"―")</f>
        <v>9.1145765195422524E-5</v>
      </c>
      <c r="D425" s="23">
        <v>946.12</v>
      </c>
      <c r="E425" s="24">
        <f>IFERROR(D425/D116,"―")</f>
        <v>7.7307782443934551E-5</v>
      </c>
      <c r="F425" s="25">
        <f t="shared" si="48"/>
        <v>0</v>
      </c>
      <c r="G425" s="26">
        <f t="shared" si="49"/>
        <v>0</v>
      </c>
      <c r="H425" s="23">
        <v>1278.6300000000001</v>
      </c>
      <c r="I425" s="24">
        <f>IFERROR(H425/H116,"―")</f>
        <v>1.222787256348249E-4</v>
      </c>
      <c r="J425" s="27">
        <f t="shared" si="50"/>
        <v>-332.5100000000001</v>
      </c>
      <c r="K425" s="26">
        <f t="shared" si="51"/>
        <v>-0.26005177416453551</v>
      </c>
    </row>
    <row r="426" spans="1:11" hidden="1" outlineLevel="5" x14ac:dyDescent="0.2">
      <c r="A426" s="28" t="s">
        <v>400</v>
      </c>
      <c r="B426" s="23">
        <v>0</v>
      </c>
      <c r="C426" s="24">
        <f>IFERROR(B426/B116,"―")</f>
        <v>0</v>
      </c>
      <c r="D426" s="23">
        <v>0</v>
      </c>
      <c r="E426" s="24">
        <f>IFERROR(D426/D116,"―")</f>
        <v>0</v>
      </c>
      <c r="F426" s="25">
        <f t="shared" si="48"/>
        <v>0</v>
      </c>
      <c r="G426" s="26" t="str">
        <f t="shared" si="49"/>
        <v>―</v>
      </c>
      <c r="H426" s="23">
        <v>217.95</v>
      </c>
      <c r="I426" s="24">
        <f>IFERROR(H426/H116,"―")</f>
        <v>2.0843127606977848E-5</v>
      </c>
      <c r="J426" s="27">
        <f t="shared" si="50"/>
        <v>-217.95</v>
      </c>
      <c r="K426" s="26">
        <f t="shared" si="51"/>
        <v>-1</v>
      </c>
    </row>
    <row r="427" spans="1:11" hidden="1" outlineLevel="5" x14ac:dyDescent="0.2">
      <c r="A427" s="28" t="s">
        <v>401</v>
      </c>
      <c r="B427" s="23">
        <v>1820.93</v>
      </c>
      <c r="C427" s="24">
        <f>IFERROR(B427/B116,"―")</f>
        <v>1.7542178393575947E-4</v>
      </c>
      <c r="D427" s="23">
        <v>1820.93</v>
      </c>
      <c r="E427" s="24">
        <f>IFERROR(D427/D116,"―")</f>
        <v>1.4878880087688004E-4</v>
      </c>
      <c r="F427" s="25">
        <f t="shared" si="48"/>
        <v>0</v>
      </c>
      <c r="G427" s="26">
        <f t="shared" si="49"/>
        <v>0</v>
      </c>
      <c r="H427" s="23">
        <v>2308.9299999999998</v>
      </c>
      <c r="I427" s="24">
        <f>IFERROR(H427/H116,"―")</f>
        <v>2.2080900493498217E-4</v>
      </c>
      <c r="J427" s="27">
        <f t="shared" si="50"/>
        <v>-487.99999999999977</v>
      </c>
      <c r="K427" s="26">
        <f t="shared" si="51"/>
        <v>-0.21135331084095221</v>
      </c>
    </row>
    <row r="428" spans="1:11" x14ac:dyDescent="0.2">
      <c r="A428" t="s">
        <v>402</v>
      </c>
      <c r="B428" s="10">
        <f>IFERROR(B429,"―")</f>
        <v>31331.350000000002</v>
      </c>
      <c r="C428" s="11">
        <f>IFERROR(B428/B116,"―")</f>
        <v>3.0183484868257747E-3</v>
      </c>
      <c r="D428" s="10">
        <f>IFERROR(D429,"―")</f>
        <v>31331.350000000002</v>
      </c>
      <c r="E428" s="11">
        <f>IFERROR(D428/D116,"―")</f>
        <v>2.5600951142294519E-3</v>
      </c>
      <c r="F428" s="12">
        <f t="shared" si="48"/>
        <v>0</v>
      </c>
      <c r="G428" s="13">
        <f t="shared" si="49"/>
        <v>0</v>
      </c>
      <c r="H428" s="10">
        <f>IFERROR(H429,"―")</f>
        <v>29609.62</v>
      </c>
      <c r="I428" s="11">
        <f>IFERROR(H428/H116,"―")</f>
        <v>2.8316452766878799E-3</v>
      </c>
      <c r="J428" s="14">
        <f t="shared" si="50"/>
        <v>1721.7300000000032</v>
      </c>
      <c r="K428" s="13">
        <f t="shared" si="51"/>
        <v>5.814765606583272E-2</v>
      </c>
    </row>
    <row r="429" spans="1:11" outlineLevel="1" collapsed="1" x14ac:dyDescent="0.2">
      <c r="A429" s="15" t="s">
        <v>403</v>
      </c>
      <c r="B429" s="16">
        <f>SUM(B430:B434)</f>
        <v>31331.350000000002</v>
      </c>
      <c r="C429" s="17">
        <f>IFERROR(B429/B116,"―")</f>
        <v>3.0183484868257747E-3</v>
      </c>
      <c r="D429" s="16">
        <f>SUM(D430:D434)</f>
        <v>31331.350000000002</v>
      </c>
      <c r="E429" s="17">
        <f>IFERROR(D429/D116,"―")</f>
        <v>2.5600951142294519E-3</v>
      </c>
      <c r="F429" s="18">
        <f t="shared" si="48"/>
        <v>0</v>
      </c>
      <c r="G429" s="19">
        <f t="shared" si="49"/>
        <v>0</v>
      </c>
      <c r="H429" s="16">
        <f>SUM(H430:H434)</f>
        <v>29609.62</v>
      </c>
      <c r="I429" s="17">
        <f>IFERROR(H429/H116,"―")</f>
        <v>2.8316452766878799E-3</v>
      </c>
      <c r="J429" s="20">
        <f t="shared" si="50"/>
        <v>1721.7300000000032</v>
      </c>
      <c r="K429" s="19">
        <f t="shared" si="51"/>
        <v>5.814765606583272E-2</v>
      </c>
    </row>
    <row r="430" spans="1:11" hidden="1" outlineLevel="5" x14ac:dyDescent="0.2">
      <c r="A430" s="28" t="s">
        <v>404</v>
      </c>
      <c r="B430" s="23">
        <v>2035.99</v>
      </c>
      <c r="C430" s="24">
        <f>IFERROR(B430/B116,"―")</f>
        <v>1.9613988339769618E-4</v>
      </c>
      <c r="D430" s="23">
        <v>2035.99</v>
      </c>
      <c r="E430" s="24">
        <f>IFERROR(D430/D116,"―")</f>
        <v>1.6636142558874804E-4</v>
      </c>
      <c r="F430" s="25">
        <f t="shared" si="48"/>
        <v>0</v>
      </c>
      <c r="G430" s="26">
        <f t="shared" si="49"/>
        <v>0</v>
      </c>
      <c r="H430" s="23">
        <v>4394.8900000000003</v>
      </c>
      <c r="I430" s="24">
        <f>IFERROR(H430/H116,"―")</f>
        <v>4.2029480655485609E-4</v>
      </c>
      <c r="J430" s="27">
        <f t="shared" si="50"/>
        <v>-2358.9000000000005</v>
      </c>
      <c r="K430" s="26">
        <f t="shared" si="51"/>
        <v>-0.53673698317819107</v>
      </c>
    </row>
    <row r="431" spans="1:11" hidden="1" outlineLevel="5" x14ac:dyDescent="0.2">
      <c r="A431" s="28" t="s">
        <v>405</v>
      </c>
      <c r="B431" s="23">
        <v>23089.11</v>
      </c>
      <c r="C431" s="24">
        <f>IFERROR(B431/B116,"―")</f>
        <v>2.224321014914897E-3</v>
      </c>
      <c r="D431" s="23">
        <v>23089.11</v>
      </c>
      <c r="E431" s="24">
        <f>IFERROR(D431/D116,"―")</f>
        <v>1.8866189201201472E-3</v>
      </c>
      <c r="F431" s="25">
        <f t="shared" si="48"/>
        <v>0</v>
      </c>
      <c r="G431" s="26">
        <f t="shared" si="49"/>
        <v>0</v>
      </c>
      <c r="H431" s="23">
        <v>22549.95</v>
      </c>
      <c r="I431" s="24">
        <f>IFERROR(H431/H116,"―")</f>
        <v>2.1565106005091541E-3</v>
      </c>
      <c r="J431" s="27">
        <f t="shared" si="50"/>
        <v>539.15999999999985</v>
      </c>
      <c r="K431" s="26">
        <f t="shared" si="51"/>
        <v>2.3909587382677122E-2</v>
      </c>
    </row>
    <row r="432" spans="1:11" hidden="1" outlineLevel="5" x14ac:dyDescent="0.2">
      <c r="A432" s="28" t="s">
        <v>406</v>
      </c>
      <c r="B432" s="23">
        <v>463.82</v>
      </c>
      <c r="C432" s="24">
        <f>IFERROR(B432/B116,"―")</f>
        <v>4.4682734550523058E-5</v>
      </c>
      <c r="D432" s="23">
        <v>463.82</v>
      </c>
      <c r="E432" s="24">
        <f>IFERROR(D432/D116,"―")</f>
        <v>3.7898887723698603E-5</v>
      </c>
      <c r="F432" s="25">
        <f t="shared" si="48"/>
        <v>0</v>
      </c>
      <c r="G432" s="26">
        <f t="shared" si="49"/>
        <v>0</v>
      </c>
      <c r="H432" s="23">
        <v>1176.3599999999999</v>
      </c>
      <c r="I432" s="24">
        <f>IFERROR(H432/H116,"―")</f>
        <v>1.12498378489307E-4</v>
      </c>
      <c r="J432" s="27">
        <f t="shared" si="50"/>
        <v>-712.54</v>
      </c>
      <c r="K432" s="26">
        <f t="shared" si="51"/>
        <v>-0.60571593729810602</v>
      </c>
    </row>
    <row r="433" spans="1:11" hidden="1" outlineLevel="5" x14ac:dyDescent="0.2">
      <c r="A433" s="28" t="s">
        <v>407</v>
      </c>
      <c r="B433" s="23">
        <v>196.05</v>
      </c>
      <c r="C433" s="24">
        <f>IFERROR(B433/B116,"―")</f>
        <v>1.8886745092126356E-5</v>
      </c>
      <c r="D433" s="23">
        <v>196.05</v>
      </c>
      <c r="E433" s="24">
        <f>IFERROR(D433/D116,"―")</f>
        <v>1.6019311237616128E-5</v>
      </c>
      <c r="F433" s="25">
        <f t="shared" si="48"/>
        <v>0</v>
      </c>
      <c r="G433" s="26">
        <f t="shared" si="49"/>
        <v>0</v>
      </c>
      <c r="H433" s="23">
        <v>523.73</v>
      </c>
      <c r="I433" s="24">
        <f>IFERROR(H433/H116,"―")</f>
        <v>5.0085667454014725E-5</v>
      </c>
      <c r="J433" s="27">
        <f t="shared" si="50"/>
        <v>-327.68</v>
      </c>
      <c r="K433" s="26">
        <f t="shared" si="51"/>
        <v>-0.62566589654974891</v>
      </c>
    </row>
    <row r="434" spans="1:11" hidden="1" outlineLevel="5" x14ac:dyDescent="0.2">
      <c r="A434" s="28" t="s">
        <v>408</v>
      </c>
      <c r="B434" s="23">
        <v>5546.38</v>
      </c>
      <c r="C434" s="24">
        <f>IFERROR(B434/B116,"―")</f>
        <v>5.3431810887053183E-4</v>
      </c>
      <c r="D434" s="23">
        <v>5546.38</v>
      </c>
      <c r="E434" s="24">
        <f>IFERROR(D434/D116,"―")</f>
        <v>4.5319656955924168E-4</v>
      </c>
      <c r="F434" s="25">
        <f t="shared" si="48"/>
        <v>0</v>
      </c>
      <c r="G434" s="26">
        <f t="shared" si="49"/>
        <v>0</v>
      </c>
      <c r="H434" s="23">
        <v>964.69</v>
      </c>
      <c r="I434" s="24">
        <f>IFERROR(H434/H116,"―")</f>
        <v>9.2255823680548115E-5</v>
      </c>
      <c r="J434" s="27">
        <f t="shared" si="50"/>
        <v>4581.6900000000005</v>
      </c>
      <c r="K434" s="26">
        <f t="shared" si="51"/>
        <v>4.7493909960712761</v>
      </c>
    </row>
    <row r="435" spans="1:11" x14ac:dyDescent="0.2">
      <c r="A435" t="s">
        <v>409</v>
      </c>
      <c r="B435" s="10">
        <f>IFERROR(B436 - B438,"―")</f>
        <v>0</v>
      </c>
      <c r="C435" s="11">
        <f>IFERROR(B435/B116,"―")</f>
        <v>0</v>
      </c>
      <c r="D435" s="10">
        <f>IFERROR(D436 - D438,"―")</f>
        <v>0</v>
      </c>
      <c r="E435" s="11">
        <f>IFERROR(D435/D116,"―")</f>
        <v>0</v>
      </c>
      <c r="F435" s="12">
        <f t="shared" si="48"/>
        <v>0</v>
      </c>
      <c r="G435" s="13" t="str">
        <f t="shared" si="49"/>
        <v>―</v>
      </c>
      <c r="H435" s="10">
        <f>IFERROR(H436 - H438,"―")</f>
        <v>-8013.53</v>
      </c>
      <c r="I435" s="11">
        <f>IFERROR(H435/H116,"―")</f>
        <v>-7.6635479868017984E-4</v>
      </c>
      <c r="J435" s="14">
        <f t="shared" si="50"/>
        <v>8013.53</v>
      </c>
      <c r="K435" s="13">
        <f t="shared" si="51"/>
        <v>1</v>
      </c>
    </row>
    <row r="436" spans="1:11" outlineLevel="1" collapsed="1" x14ac:dyDescent="0.2">
      <c r="A436" s="15" t="s">
        <v>410</v>
      </c>
      <c r="B436" s="16">
        <f>B437</f>
        <v>0</v>
      </c>
      <c r="C436" s="17">
        <f>IFERROR(B436/B116,"―")</f>
        <v>0</v>
      </c>
      <c r="D436" s="16">
        <f>D437</f>
        <v>0</v>
      </c>
      <c r="E436" s="17">
        <f>IFERROR(D436/D116,"―")</f>
        <v>0</v>
      </c>
      <c r="F436" s="18">
        <f t="shared" si="48"/>
        <v>0</v>
      </c>
      <c r="G436" s="19" t="str">
        <f t="shared" si="49"/>
        <v>―</v>
      </c>
      <c r="H436" s="16">
        <f>H437</f>
        <v>-8013.53</v>
      </c>
      <c r="I436" s="17">
        <f>IFERROR(H436/H116,"―")</f>
        <v>-7.6635479868017984E-4</v>
      </c>
      <c r="J436" s="20">
        <f t="shared" si="50"/>
        <v>8013.53</v>
      </c>
      <c r="K436" s="19">
        <f t="shared" si="51"/>
        <v>1</v>
      </c>
    </row>
    <row r="437" spans="1:11" hidden="1" outlineLevel="5" x14ac:dyDescent="0.2">
      <c r="A437" s="28" t="s">
        <v>411</v>
      </c>
      <c r="B437" s="23">
        <v>0</v>
      </c>
      <c r="C437" s="24">
        <f>IFERROR(B437/B116,"―")</f>
        <v>0</v>
      </c>
      <c r="D437" s="23">
        <v>0</v>
      </c>
      <c r="E437" s="24">
        <f>IFERROR(D437/D116,"―")</f>
        <v>0</v>
      </c>
      <c r="F437" s="25">
        <f t="shared" si="48"/>
        <v>0</v>
      </c>
      <c r="G437" s="26" t="str">
        <f t="shared" si="49"/>
        <v>―</v>
      </c>
      <c r="H437" s="23">
        <v>-8013.53</v>
      </c>
      <c r="I437" s="24">
        <f>IFERROR(H437/H116,"―")</f>
        <v>-7.6635479868017984E-4</v>
      </c>
      <c r="J437" s="27">
        <f t="shared" si="50"/>
        <v>8013.53</v>
      </c>
      <c r="K437" s="26">
        <f t="shared" si="51"/>
        <v>1</v>
      </c>
    </row>
    <row r="438" spans="1:11" outlineLevel="1" x14ac:dyDescent="0.2">
      <c r="A438" s="15" t="s">
        <v>412</v>
      </c>
      <c r="B438" s="16">
        <v>0</v>
      </c>
      <c r="C438" s="17">
        <f>IFERROR(B438/B116,"―")</f>
        <v>0</v>
      </c>
      <c r="D438" s="16">
        <v>0</v>
      </c>
      <c r="E438" s="17">
        <f>IFERROR(D438/D116,"―")</f>
        <v>0</v>
      </c>
      <c r="F438" s="18">
        <f t="shared" si="48"/>
        <v>0</v>
      </c>
      <c r="G438" s="19" t="str">
        <f t="shared" si="49"/>
        <v>―</v>
      </c>
      <c r="H438" s="16">
        <v>0</v>
      </c>
      <c r="I438" s="17">
        <f>IFERROR(H438/H116,"―")</f>
        <v>0</v>
      </c>
      <c r="J438" s="20">
        <f t="shared" si="50"/>
        <v>0</v>
      </c>
      <c r="K438" s="19" t="str">
        <f t="shared" si="51"/>
        <v>―</v>
      </c>
    </row>
    <row r="439" spans="1:11" x14ac:dyDescent="0.2">
      <c r="A439" s="35"/>
      <c r="B439" s="35"/>
      <c r="C439" s="36"/>
      <c r="D439" s="35"/>
      <c r="E439" s="36"/>
      <c r="F439" s="35"/>
      <c r="G439" s="35"/>
      <c r="H439" s="35"/>
      <c r="I439" s="36"/>
      <c r="J439" s="35"/>
      <c r="K439" s="35"/>
    </row>
    <row r="440" spans="1:11" x14ac:dyDescent="0.2">
      <c r="A440" s="37" t="s">
        <v>413</v>
      </c>
      <c r="B440" s="38">
        <f>IFERROR(B402 - B404 + B410 - B428 + B435,"―")</f>
        <v>-484693.96000000159</v>
      </c>
      <c r="C440" s="39">
        <f>IFERROR(B440/B116,"―")</f>
        <v>-4.6693656058216362E-2</v>
      </c>
      <c r="D440" s="38">
        <f>IFERROR(D402 - D404 + D410 - D428 + D435,"―")</f>
        <v>-404459.80000000121</v>
      </c>
      <c r="E440" s="39">
        <f>IFERROR(D440/D116,"―")</f>
        <v>-3.30485458776026E-2</v>
      </c>
      <c r="F440" s="40">
        <f>IFERROR(B440-D440,"―")</f>
        <v>-80234.160000000382</v>
      </c>
      <c r="G440" s="41">
        <f>IFERROR((B440/D440-1)*D440/ABS(D440),"―")</f>
        <v>-0.1983736331768946</v>
      </c>
      <c r="H440" s="38">
        <f>IFERROR(H402 - H404 + H410 - H428 + H435,"―")</f>
        <v>-612965.0999999987</v>
      </c>
      <c r="I440" s="39">
        <f>IFERROR(H440/H116,"―")</f>
        <v>-5.8619453076044555E-2</v>
      </c>
      <c r="J440" s="42">
        <f>IFERROR(B440-H440,"―")</f>
        <v>128271.1399999971</v>
      </c>
      <c r="K440" s="41">
        <f>IFERROR((B440/H440-1)*H440/ABS(H440),"―")</f>
        <v>0.20926336589146333</v>
      </c>
    </row>
    <row r="441" spans="1:11" x14ac:dyDescent="0.2">
      <c r="A441" s="35"/>
      <c r="B441" s="35"/>
      <c r="C441" s="36"/>
      <c r="D441" s="35"/>
      <c r="E441" s="36"/>
      <c r="F441" s="35"/>
      <c r="G441" s="35"/>
      <c r="H441" s="35"/>
      <c r="I441" s="36"/>
      <c r="J441" s="35"/>
      <c r="K441" s="35"/>
    </row>
    <row r="442" spans="1:11" x14ac:dyDescent="0.2">
      <c r="A442" t="s">
        <v>414</v>
      </c>
      <c r="B442" s="10">
        <f>IFERROR(B443 - B449 - B455,"―")</f>
        <v>-6128.1499999999987</v>
      </c>
      <c r="C442" s="11">
        <f>IFERROR(B442/B116,"―")</f>
        <v>-5.9036371811432842E-4</v>
      </c>
      <c r="D442" s="10">
        <f>IFERROR(D443 - D449 - D455,"―")</f>
        <v>-6128.1499999999987</v>
      </c>
      <c r="E442" s="11">
        <f>IFERROR(D442/D116,"―")</f>
        <v>-5.0073319133280914E-4</v>
      </c>
      <c r="F442" s="12">
        <f t="shared" ref="F442:F455" si="52">IFERROR(B442-D442,"―")</f>
        <v>0</v>
      </c>
      <c r="G442" s="13">
        <f t="shared" ref="G442:G455" si="53">IFERROR((B442/D442-1)*D442/ABS(D442),"―")</f>
        <v>0</v>
      </c>
      <c r="H442" s="10">
        <f>IFERROR(H443 - H449 - H455,"―")</f>
        <v>-10488.959999999997</v>
      </c>
      <c r="I442" s="11">
        <f>IFERROR(H442/H116,"―")</f>
        <v>-1.0030866333768586E-3</v>
      </c>
      <c r="J442" s="14">
        <f t="shared" ref="J442:J455" si="54">IFERROR(B442-H442,"―")</f>
        <v>4360.8099999999986</v>
      </c>
      <c r="K442" s="13">
        <f t="shared" ref="K442:K455" si="55">IFERROR((B442/H442-1)*H442/ABS(H442),"―")</f>
        <v>0.41575237201781678</v>
      </c>
    </row>
    <row r="443" spans="1:11" outlineLevel="1" collapsed="1" x14ac:dyDescent="0.2">
      <c r="A443" s="15" t="s">
        <v>415</v>
      </c>
      <c r="B443" s="16">
        <f>SUM(B444:B448)</f>
        <v>4322.5600000000004</v>
      </c>
      <c r="C443" s="17">
        <f>IFERROR(B443/B116,"―")</f>
        <v>4.1641973407509158E-4</v>
      </c>
      <c r="D443" s="16">
        <f>SUM(D444:D448)</f>
        <v>4322.5600000000004</v>
      </c>
      <c r="E443" s="17">
        <f>IFERROR(D443/D116,"―")</f>
        <v>3.5319782699959177E-4</v>
      </c>
      <c r="F443" s="18">
        <f t="shared" si="52"/>
        <v>0</v>
      </c>
      <c r="G443" s="19">
        <f t="shared" si="53"/>
        <v>0</v>
      </c>
      <c r="H443" s="16">
        <f>SUM(H444:H448)</f>
        <v>671.78000000000009</v>
      </c>
      <c r="I443" s="17">
        <f>IFERROR(H443/H116,"―")</f>
        <v>6.424407553941537E-5</v>
      </c>
      <c r="J443" s="20">
        <f t="shared" si="54"/>
        <v>3650.78</v>
      </c>
      <c r="K443" s="19">
        <f t="shared" si="55"/>
        <v>5.4344874810205717</v>
      </c>
    </row>
    <row r="444" spans="1:11" hidden="1" outlineLevel="5" x14ac:dyDescent="0.2">
      <c r="A444" s="28" t="s">
        <v>416</v>
      </c>
      <c r="B444" s="23">
        <v>0.75</v>
      </c>
      <c r="C444" s="24">
        <f>IFERROR(B444/B116,"―")</f>
        <v>7.2252276557484144E-8</v>
      </c>
      <c r="D444" s="23">
        <v>0.75</v>
      </c>
      <c r="E444" s="24">
        <f>IFERROR(D444/D116,"―")</f>
        <v>6.1282751482846688E-8</v>
      </c>
      <c r="F444" s="25">
        <f t="shared" si="52"/>
        <v>0</v>
      </c>
      <c r="G444" s="26">
        <f t="shared" si="53"/>
        <v>0</v>
      </c>
      <c r="H444" s="23">
        <v>0</v>
      </c>
      <c r="I444" s="24">
        <f>IFERROR(H444/H116,"―")</f>
        <v>0</v>
      </c>
      <c r="J444" s="27">
        <f t="shared" si="54"/>
        <v>0.75</v>
      </c>
      <c r="K444" s="26" t="str">
        <f t="shared" si="55"/>
        <v>―</v>
      </c>
    </row>
    <row r="445" spans="1:11" hidden="1" outlineLevel="5" x14ac:dyDescent="0.2">
      <c r="A445" s="28" t="s">
        <v>417</v>
      </c>
      <c r="B445" s="23">
        <v>490.3</v>
      </c>
      <c r="C445" s="24">
        <f>IFERROR(B445/B116,"―")</f>
        <v>4.7233721594845969E-5</v>
      </c>
      <c r="D445" s="23">
        <v>490.3</v>
      </c>
      <c r="E445" s="24">
        <f>IFERROR(D445/D116,"―")</f>
        <v>4.0062577402719642E-5</v>
      </c>
      <c r="F445" s="25">
        <f t="shared" si="52"/>
        <v>0</v>
      </c>
      <c r="G445" s="26">
        <f t="shared" si="53"/>
        <v>0</v>
      </c>
      <c r="H445" s="23">
        <v>668.96</v>
      </c>
      <c r="I445" s="24">
        <f>IFERROR(H445/H116,"―")</f>
        <v>6.3974391575883936E-5</v>
      </c>
      <c r="J445" s="27">
        <f t="shared" si="54"/>
        <v>-178.66000000000003</v>
      </c>
      <c r="K445" s="26">
        <f t="shared" si="55"/>
        <v>-0.26707127481463766</v>
      </c>
    </row>
    <row r="446" spans="1:11" hidden="1" outlineLevel="5" x14ac:dyDescent="0.2">
      <c r="A446" s="28" t="s">
        <v>418</v>
      </c>
      <c r="B446" s="23">
        <v>3553.89</v>
      </c>
      <c r="C446" s="24">
        <f>IFERROR(B446/B116,"―")</f>
        <v>3.4236885751316975E-4</v>
      </c>
      <c r="D446" s="23">
        <v>3553.89</v>
      </c>
      <c r="E446" s="24">
        <f>IFERROR(D446/D116,"―")</f>
        <v>2.9038954355649869E-4</v>
      </c>
      <c r="F446" s="25">
        <f t="shared" si="52"/>
        <v>0</v>
      </c>
      <c r="G446" s="26">
        <f t="shared" si="53"/>
        <v>0</v>
      </c>
      <c r="H446" s="23">
        <v>0</v>
      </c>
      <c r="I446" s="24">
        <f>IFERROR(H446/H116,"―")</f>
        <v>0</v>
      </c>
      <c r="J446" s="27">
        <f t="shared" si="54"/>
        <v>3553.89</v>
      </c>
      <c r="K446" s="26" t="str">
        <f t="shared" si="55"/>
        <v>―</v>
      </c>
    </row>
    <row r="447" spans="1:11" hidden="1" outlineLevel="5" x14ac:dyDescent="0.2">
      <c r="A447" s="28" t="s">
        <v>419</v>
      </c>
      <c r="B447" s="23">
        <v>0</v>
      </c>
      <c r="C447" s="24">
        <f>IFERROR(B447/B116,"―")</f>
        <v>0</v>
      </c>
      <c r="D447" s="23">
        <v>0</v>
      </c>
      <c r="E447" s="24">
        <f>IFERROR(D447/D116,"―")</f>
        <v>0</v>
      </c>
      <c r="F447" s="25">
        <f t="shared" si="52"/>
        <v>0</v>
      </c>
      <c r="G447" s="26" t="str">
        <f t="shared" si="53"/>
        <v>―</v>
      </c>
      <c r="H447" s="23">
        <v>2.82</v>
      </c>
      <c r="I447" s="24">
        <f>IFERROR(H447/H116,"―")</f>
        <v>2.6968396353144085E-7</v>
      </c>
      <c r="J447" s="27">
        <f t="shared" si="54"/>
        <v>-2.82</v>
      </c>
      <c r="K447" s="26">
        <f t="shared" si="55"/>
        <v>-1</v>
      </c>
    </row>
    <row r="448" spans="1:11" hidden="1" outlineLevel="5" x14ac:dyDescent="0.2">
      <c r="A448" s="28" t="s">
        <v>420</v>
      </c>
      <c r="B448" s="23">
        <v>277.62</v>
      </c>
      <c r="C448" s="24">
        <f>IFERROR(B448/B116,"―")</f>
        <v>2.6744902690518329E-5</v>
      </c>
      <c r="D448" s="23">
        <v>277.62</v>
      </c>
      <c r="E448" s="24">
        <f>IFERROR(D448/D116,"―")</f>
        <v>2.2684423288890533E-5</v>
      </c>
      <c r="F448" s="25">
        <f t="shared" si="52"/>
        <v>0</v>
      </c>
      <c r="G448" s="26">
        <f t="shared" si="53"/>
        <v>0</v>
      </c>
      <c r="H448" s="23">
        <v>0</v>
      </c>
      <c r="I448" s="24">
        <f>IFERROR(H448/H116,"―")</f>
        <v>0</v>
      </c>
      <c r="J448" s="27">
        <f t="shared" si="54"/>
        <v>277.62</v>
      </c>
      <c r="K448" s="26" t="str">
        <f t="shared" si="55"/>
        <v>―</v>
      </c>
    </row>
    <row r="449" spans="1:11" outlineLevel="1" collapsed="1" x14ac:dyDescent="0.2">
      <c r="A449" s="15" t="s">
        <v>421</v>
      </c>
      <c r="B449" s="16">
        <f>SUM(B450:B454)</f>
        <v>10450.709999999999</v>
      </c>
      <c r="C449" s="17">
        <f>IFERROR(B449/B116,"―")</f>
        <v>1.00678345218942E-3</v>
      </c>
      <c r="D449" s="16">
        <f>SUM(D450:D454)</f>
        <v>10450.709999999999</v>
      </c>
      <c r="E449" s="17">
        <f>IFERROR(D449/D116,"―")</f>
        <v>8.5393101833240097E-4</v>
      </c>
      <c r="F449" s="18">
        <f t="shared" si="52"/>
        <v>0</v>
      </c>
      <c r="G449" s="19">
        <f t="shared" si="53"/>
        <v>0</v>
      </c>
      <c r="H449" s="16">
        <f>SUM(H450:H454)</f>
        <v>11160.739999999998</v>
      </c>
      <c r="I449" s="17">
        <f>IFERROR(H449/H116,"―")</f>
        <v>1.067330708916274E-3</v>
      </c>
      <c r="J449" s="20">
        <f t="shared" si="54"/>
        <v>-710.02999999999884</v>
      </c>
      <c r="K449" s="19">
        <f t="shared" si="55"/>
        <v>-6.3618541422880481E-2</v>
      </c>
    </row>
    <row r="450" spans="1:11" hidden="1" outlineLevel="5" x14ac:dyDescent="0.2">
      <c r="A450" s="28" t="s">
        <v>422</v>
      </c>
      <c r="B450" s="23">
        <v>0</v>
      </c>
      <c r="C450" s="24">
        <f>IFERROR(B450/B116,"―")</f>
        <v>0</v>
      </c>
      <c r="D450" s="23">
        <v>0</v>
      </c>
      <c r="E450" s="24">
        <f>IFERROR(D450/D116,"―")</f>
        <v>0</v>
      </c>
      <c r="F450" s="25">
        <f t="shared" si="52"/>
        <v>0</v>
      </c>
      <c r="G450" s="26" t="str">
        <f t="shared" si="53"/>
        <v>―</v>
      </c>
      <c r="H450" s="23">
        <v>280.14999999999998</v>
      </c>
      <c r="I450" s="24">
        <f>IFERROR(H450/H116,"―")</f>
        <v>2.6791476022458564E-5</v>
      </c>
      <c r="J450" s="27">
        <f t="shared" si="54"/>
        <v>-280.14999999999998</v>
      </c>
      <c r="K450" s="26">
        <f t="shared" si="55"/>
        <v>-1</v>
      </c>
    </row>
    <row r="451" spans="1:11" hidden="1" outlineLevel="5" x14ac:dyDescent="0.2">
      <c r="A451" s="28" t="s">
        <v>423</v>
      </c>
      <c r="B451" s="23">
        <v>9181.68</v>
      </c>
      <c r="C451" s="24">
        <f>IFERROR(B451/B116,"―")</f>
        <v>8.8452971016309467E-4</v>
      </c>
      <c r="D451" s="23">
        <v>9181.68</v>
      </c>
      <c r="E451" s="24">
        <f>IFERROR(D451/D116,"―")</f>
        <v>7.5023815151336508E-4</v>
      </c>
      <c r="F451" s="25">
        <f t="shared" si="52"/>
        <v>0</v>
      </c>
      <c r="G451" s="26">
        <f t="shared" si="53"/>
        <v>0</v>
      </c>
      <c r="H451" s="23">
        <v>10039.299999999999</v>
      </c>
      <c r="I451" s="24">
        <f>IFERROR(H451/H116,"―")</f>
        <v>9.6008447343304748E-4</v>
      </c>
      <c r="J451" s="27">
        <f t="shared" si="54"/>
        <v>-857.61999999999898</v>
      </c>
      <c r="K451" s="26">
        <f t="shared" si="55"/>
        <v>-8.5426274740270647E-2</v>
      </c>
    </row>
    <row r="452" spans="1:11" hidden="1" outlineLevel="5" x14ac:dyDescent="0.2">
      <c r="A452" s="28" t="s">
        <v>424</v>
      </c>
      <c r="B452" s="23">
        <v>739.38</v>
      </c>
      <c r="C452" s="24">
        <f>IFERROR(B452/B116,"―")</f>
        <v>7.1229184321430167E-5</v>
      </c>
      <c r="D452" s="23">
        <v>739.38</v>
      </c>
      <c r="E452" s="24">
        <f>IFERROR(D452/D116,"―")</f>
        <v>6.0414987721849583E-5</v>
      </c>
      <c r="F452" s="25">
        <f t="shared" si="52"/>
        <v>0</v>
      </c>
      <c r="G452" s="26">
        <f t="shared" si="53"/>
        <v>0</v>
      </c>
      <c r="H452" s="23">
        <v>638.49</v>
      </c>
      <c r="I452" s="24">
        <f>IFERROR(H452/H116,"―")</f>
        <v>6.1060465913187833E-5</v>
      </c>
      <c r="J452" s="27">
        <f t="shared" si="54"/>
        <v>100.88999999999999</v>
      </c>
      <c r="K452" s="26">
        <f t="shared" si="55"/>
        <v>0.15801343795517542</v>
      </c>
    </row>
    <row r="453" spans="1:11" hidden="1" outlineLevel="5" x14ac:dyDescent="0.2">
      <c r="A453" s="28" t="s">
        <v>425</v>
      </c>
      <c r="B453" s="23">
        <v>75.13</v>
      </c>
      <c r="C453" s="24">
        <f>IFERROR(B453/B116,"―")</f>
        <v>7.2377513836850446E-6</v>
      </c>
      <c r="D453" s="23">
        <v>75.13</v>
      </c>
      <c r="E453" s="24">
        <f>IFERROR(D453/D116,"―")</f>
        <v>6.1388974918750292E-6</v>
      </c>
      <c r="F453" s="25">
        <f t="shared" si="52"/>
        <v>0</v>
      </c>
      <c r="G453" s="26">
        <f t="shared" si="53"/>
        <v>0</v>
      </c>
      <c r="H453" s="23">
        <v>0</v>
      </c>
      <c r="I453" s="24">
        <f>IFERROR(H453/H116,"―")</f>
        <v>0</v>
      </c>
      <c r="J453" s="27">
        <f t="shared" si="54"/>
        <v>75.13</v>
      </c>
      <c r="K453" s="26" t="str">
        <f t="shared" si="55"/>
        <v>―</v>
      </c>
    </row>
    <row r="454" spans="1:11" hidden="1" outlineLevel="5" x14ac:dyDescent="0.2">
      <c r="A454" s="28" t="s">
        <v>426</v>
      </c>
      <c r="B454" s="23">
        <v>454.52</v>
      </c>
      <c r="C454" s="24">
        <f>IFERROR(B454/B116,"―")</f>
        <v>4.3786806321210251E-5</v>
      </c>
      <c r="D454" s="23">
        <v>454.52</v>
      </c>
      <c r="E454" s="24">
        <f>IFERROR(D454/D116,"―")</f>
        <v>3.7138981605311306E-5</v>
      </c>
      <c r="F454" s="25">
        <f t="shared" si="52"/>
        <v>0</v>
      </c>
      <c r="G454" s="26">
        <f t="shared" si="53"/>
        <v>0</v>
      </c>
      <c r="H454" s="23">
        <v>202.8</v>
      </c>
      <c r="I454" s="24">
        <f>IFERROR(H454/H116,"―")</f>
        <v>1.9394293547580216E-5</v>
      </c>
      <c r="J454" s="27">
        <f t="shared" si="54"/>
        <v>251.71999999999997</v>
      </c>
      <c r="K454" s="26">
        <f t="shared" si="55"/>
        <v>1.2412228796844178</v>
      </c>
    </row>
    <row r="455" spans="1:11" outlineLevel="1" x14ac:dyDescent="0.2">
      <c r="A455" s="15" t="s">
        <v>427</v>
      </c>
      <c r="B455" s="16">
        <v>0</v>
      </c>
      <c r="C455" s="17">
        <f>IFERROR(B455/B116,"―")</f>
        <v>0</v>
      </c>
      <c r="D455" s="16">
        <v>0</v>
      </c>
      <c r="E455" s="17">
        <f>IFERROR(D455/D116,"―")</f>
        <v>0</v>
      </c>
      <c r="F455" s="18">
        <f t="shared" si="52"/>
        <v>0</v>
      </c>
      <c r="G455" s="19" t="str">
        <f t="shared" si="53"/>
        <v>―</v>
      </c>
      <c r="H455" s="16">
        <v>0</v>
      </c>
      <c r="I455" s="17">
        <f>IFERROR(H455/H116,"―")</f>
        <v>0</v>
      </c>
      <c r="J455" s="20">
        <f t="shared" si="54"/>
        <v>0</v>
      </c>
      <c r="K455" s="19" t="str">
        <f t="shared" si="55"/>
        <v>―</v>
      </c>
    </row>
    <row r="456" spans="1:11" x14ac:dyDescent="0.2">
      <c r="A456" s="35"/>
      <c r="B456" s="35"/>
      <c r="C456" s="36"/>
      <c r="D456" s="35"/>
      <c r="E456" s="36"/>
      <c r="F456" s="35"/>
      <c r="G456" s="35"/>
      <c r="H456" s="35"/>
      <c r="I456" s="36"/>
      <c r="J456" s="35"/>
      <c r="K456" s="35"/>
    </row>
    <row r="457" spans="1:11" x14ac:dyDescent="0.2">
      <c r="A457" s="37" t="s">
        <v>428</v>
      </c>
      <c r="B457" s="38">
        <f>IFERROR(B440 + B442,"―")</f>
        <v>-490822.11000000162</v>
      </c>
      <c r="C457" s="39">
        <f>IFERROR(B457/B116,"―")</f>
        <v>-4.7284019776330691E-2</v>
      </c>
      <c r="D457" s="38">
        <f>IFERROR(D440 + D442,"―")</f>
        <v>-410587.95000000123</v>
      </c>
      <c r="E457" s="39">
        <f>IFERROR(D457/D116,"―")</f>
        <v>-3.3549279068935414E-2</v>
      </c>
      <c r="F457" s="40">
        <f>IFERROR(B457-D457,"―")</f>
        <v>-80234.160000000382</v>
      </c>
      <c r="G457" s="41">
        <f>IFERROR((B457/D457-1)*D457/ABS(D457),"―")</f>
        <v>-0.19541284638285195</v>
      </c>
      <c r="H457" s="38">
        <f>IFERROR(H440 + H442,"―")</f>
        <v>-623454.05999999866</v>
      </c>
      <c r="I457" s="39">
        <f>IFERROR(H457/H116,"―")</f>
        <v>-5.9622539709421413E-2</v>
      </c>
      <c r="J457" s="42">
        <f>IFERROR(B457-H457,"―")</f>
        <v>132631.94999999704</v>
      </c>
      <c r="K457" s="41">
        <f>IFERROR((B457/H457-1)*H457/ABS(H457),"―")</f>
        <v>0.21273732662836034</v>
      </c>
    </row>
    <row r="458" spans="1:11" x14ac:dyDescent="0.2">
      <c r="A458" s="35"/>
      <c r="B458" s="35"/>
      <c r="C458" s="36"/>
      <c r="D458" s="35"/>
      <c r="E458" s="36"/>
      <c r="F458" s="35"/>
      <c r="G458" s="35"/>
      <c r="H458" s="35"/>
      <c r="I458" s="36"/>
      <c r="J458" s="35"/>
      <c r="K458" s="35"/>
    </row>
    <row r="459" spans="1:11" x14ac:dyDescent="0.2">
      <c r="A459" t="s">
        <v>429</v>
      </c>
      <c r="B459" s="10">
        <f>IFERROR(B460 - B461,"―")</f>
        <v>-136.59</v>
      </c>
      <c r="C459" s="11">
        <f>IFERROR(B459/B116,"―")</f>
        <v>-1.3158584606649013E-5</v>
      </c>
      <c r="D459" s="10">
        <f>IFERROR(D460 - D461,"―")</f>
        <v>-136.59</v>
      </c>
      <c r="E459" s="11">
        <f>IFERROR(D459/D116,"―")</f>
        <v>-1.1160814700056039E-5</v>
      </c>
      <c r="F459" s="12">
        <f>IFERROR(B459-D459,"―")</f>
        <v>0</v>
      </c>
      <c r="G459" s="13">
        <f>IFERROR((B459/D459-1)*D459/ABS(D459),"―")</f>
        <v>0</v>
      </c>
      <c r="H459" s="10">
        <f>IFERROR(H460 - H461,"―")</f>
        <v>-251.36</v>
      </c>
      <c r="I459" s="11">
        <f>IFERROR(H459/H116,"―")</f>
        <v>-2.4038213146547154E-5</v>
      </c>
      <c r="J459" s="14">
        <f>IFERROR(B459-H459,"―")</f>
        <v>114.77000000000001</v>
      </c>
      <c r="K459" s="13">
        <f>IFERROR((B459/H459-1)*H459/ABS(H459),"―")</f>
        <v>0.45659611712285175</v>
      </c>
    </row>
    <row r="460" spans="1:11" outlineLevel="1" x14ac:dyDescent="0.2">
      <c r="A460" s="15" t="s">
        <v>430</v>
      </c>
      <c r="B460" s="16">
        <v>0</v>
      </c>
      <c r="C460" s="17">
        <f>IFERROR(B460/B116,"―")</f>
        <v>0</v>
      </c>
      <c r="D460" s="16">
        <v>0</v>
      </c>
      <c r="E460" s="17">
        <f>IFERROR(D460/D116,"―")</f>
        <v>0</v>
      </c>
      <c r="F460" s="18">
        <f>IFERROR(B460-D460,"―")</f>
        <v>0</v>
      </c>
      <c r="G460" s="19" t="str">
        <f>IFERROR((B460/D460-1)*D460/ABS(D460),"―")</f>
        <v>―</v>
      </c>
      <c r="H460" s="16">
        <v>0</v>
      </c>
      <c r="I460" s="17">
        <f>IFERROR(H460/H116,"―")</f>
        <v>0</v>
      </c>
      <c r="J460" s="20">
        <f>IFERROR(B460-H460,"―")</f>
        <v>0</v>
      </c>
      <c r="K460" s="19" t="str">
        <f>IFERROR((B460/H460-1)*H460/ABS(H460),"―")</f>
        <v>―</v>
      </c>
    </row>
    <row r="461" spans="1:11" outlineLevel="1" collapsed="1" x14ac:dyDescent="0.2">
      <c r="A461" s="15" t="s">
        <v>431</v>
      </c>
      <c r="B461" s="16">
        <f>B462</f>
        <v>136.59</v>
      </c>
      <c r="C461" s="17">
        <f>IFERROR(B461/B116,"―")</f>
        <v>1.3158584606649013E-5</v>
      </c>
      <c r="D461" s="16">
        <f>D462</f>
        <v>136.59</v>
      </c>
      <c r="E461" s="17">
        <f>IFERROR(D461/D116,"―")</f>
        <v>1.1160814700056039E-5</v>
      </c>
      <c r="F461" s="18">
        <f>IFERROR(B461-D461,"―")</f>
        <v>0</v>
      </c>
      <c r="G461" s="19">
        <f>IFERROR((B461/D461-1)*D461/ABS(D461),"―")</f>
        <v>0</v>
      </c>
      <c r="H461" s="16">
        <f>H462</f>
        <v>251.36</v>
      </c>
      <c r="I461" s="17">
        <f>IFERROR(H461/H116,"―")</f>
        <v>2.4038213146547154E-5</v>
      </c>
      <c r="J461" s="20">
        <f>IFERROR(B461-H461,"―")</f>
        <v>-114.77000000000001</v>
      </c>
      <c r="K461" s="19">
        <f>IFERROR((B461/H461-1)*H461/ABS(H461),"―")</f>
        <v>-0.45659611712285175</v>
      </c>
    </row>
    <row r="462" spans="1:11" hidden="1" outlineLevel="5" x14ac:dyDescent="0.2">
      <c r="A462" s="28" t="s">
        <v>432</v>
      </c>
      <c r="B462" s="23">
        <v>136.59</v>
      </c>
      <c r="C462" s="24">
        <f>IFERROR(B462/B116,"―")</f>
        <v>1.3158584606649013E-5</v>
      </c>
      <c r="D462" s="23">
        <v>136.59</v>
      </c>
      <c r="E462" s="24">
        <f>IFERROR(D462/D116,"―")</f>
        <v>1.1160814700056039E-5</v>
      </c>
      <c r="F462" s="25">
        <f>IFERROR(B462-D462,"―")</f>
        <v>0</v>
      </c>
      <c r="G462" s="26">
        <f>IFERROR((B462/D462-1)*D462/ABS(D462),"―")</f>
        <v>0</v>
      </c>
      <c r="H462" s="23">
        <v>251.36</v>
      </c>
      <c r="I462" s="24">
        <f>IFERROR(H462/H116,"―")</f>
        <v>2.4038213146547154E-5</v>
      </c>
      <c r="J462" s="27">
        <f>IFERROR(B462-H462,"―")</f>
        <v>-114.77000000000001</v>
      </c>
      <c r="K462" s="26">
        <f>IFERROR((B462/H462-1)*H462/ABS(H462),"―")</f>
        <v>-0.45659611712285175</v>
      </c>
    </row>
    <row r="463" spans="1:11" x14ac:dyDescent="0.2">
      <c r="A463" s="35"/>
      <c r="B463" s="35"/>
      <c r="C463" s="36"/>
      <c r="D463" s="35"/>
      <c r="E463" s="36"/>
      <c r="F463" s="35"/>
      <c r="G463" s="35"/>
      <c r="H463" s="35"/>
      <c r="I463" s="36"/>
      <c r="J463" s="35"/>
      <c r="K463" s="35"/>
    </row>
    <row r="464" spans="1:11" x14ac:dyDescent="0.2">
      <c r="A464" s="37" t="s">
        <v>433</v>
      </c>
      <c r="B464" s="38">
        <f>IFERROR(B457 + B459,"―")</f>
        <v>-490958.70000000164</v>
      </c>
      <c r="C464" s="39">
        <f>IFERROR(B464/B116,"―")</f>
        <v>-4.7297178360937345E-2</v>
      </c>
      <c r="D464" s="38">
        <f>IFERROR(D457 + D459,"―")</f>
        <v>-410724.54000000126</v>
      </c>
      <c r="E464" s="39">
        <f>IFERROR(D464/D116,"―")</f>
        <v>-3.3560439883635468E-2</v>
      </c>
      <c r="F464" s="40">
        <f>IFERROR(B464-D464,"―")</f>
        <v>-80234.160000000382</v>
      </c>
      <c r="G464" s="41">
        <f>IFERROR((B464/D464-1)*D464/ABS(D464),"―")</f>
        <v>-0.19534786014977379</v>
      </c>
      <c r="H464" s="38">
        <f>IFERROR(H457 + H459,"―")</f>
        <v>-623705.41999999864</v>
      </c>
      <c r="I464" s="39">
        <f>IFERROR(H464/H116,"―")</f>
        <v>-5.9646577922567959E-2</v>
      </c>
      <c r="J464" s="42">
        <f>IFERROR(B464-H464,"―")</f>
        <v>132746.719999997</v>
      </c>
      <c r="K464" s="41">
        <f>IFERROR((B464/H464-1)*H464/ABS(H464),"―")</f>
        <v>0.21283560434667581</v>
      </c>
    </row>
    <row r="465" spans="1:11" x14ac:dyDescent="0.2">
      <c r="A465" s="35"/>
      <c r="B465" s="35"/>
      <c r="C465" s="36"/>
      <c r="D465" s="35"/>
      <c r="E465" s="36"/>
      <c r="F465" s="35"/>
      <c r="G465" s="35"/>
      <c r="H465" s="35"/>
      <c r="I465" s="36"/>
      <c r="J465" s="35"/>
      <c r="K465" s="35"/>
    </row>
    <row r="466" spans="1:11" x14ac:dyDescent="0.2">
      <c r="A466" t="s">
        <v>434</v>
      </c>
      <c r="B466" s="10">
        <f>IFERROR(B467,"―")</f>
        <v>0</v>
      </c>
      <c r="C466" s="11">
        <f>IFERROR(B466/B116,"―")</f>
        <v>0</v>
      </c>
      <c r="D466" s="10">
        <f>IFERROR(D467,"―")</f>
        <v>0</v>
      </c>
      <c r="E466" s="11">
        <f>IFERROR(D466/D116,"―")</f>
        <v>0</v>
      </c>
      <c r="F466" s="12">
        <f>IFERROR(B466-D466,"―")</f>
        <v>0</v>
      </c>
      <c r="G466" s="13" t="str">
        <f>IFERROR((B466/D466-1)*D466/ABS(D466),"―")</f>
        <v>―</v>
      </c>
      <c r="H466" s="10">
        <f>IFERROR(H467,"―")</f>
        <v>2921.23</v>
      </c>
      <c r="I466" s="11">
        <f>IFERROR(H466/H116,"―")</f>
        <v>2.7936485276133013E-4</v>
      </c>
      <c r="J466" s="14">
        <f>IFERROR(B466-H466,"―")</f>
        <v>-2921.23</v>
      </c>
      <c r="K466" s="13">
        <f>IFERROR((B466/H466-1)*H466/ABS(H466),"―")</f>
        <v>-1</v>
      </c>
    </row>
    <row r="467" spans="1:11" outlineLevel="1" collapsed="1" x14ac:dyDescent="0.2">
      <c r="A467" s="15" t="s">
        <v>435</v>
      </c>
      <c r="B467" s="16">
        <f>B468</f>
        <v>0</v>
      </c>
      <c r="C467" s="17">
        <f>IFERROR(B467/B116,"―")</f>
        <v>0</v>
      </c>
      <c r="D467" s="16">
        <f>D468</f>
        <v>0</v>
      </c>
      <c r="E467" s="17">
        <f>IFERROR(D467/D116,"―")</f>
        <v>0</v>
      </c>
      <c r="F467" s="18">
        <f>IFERROR(B467-D467,"―")</f>
        <v>0</v>
      </c>
      <c r="G467" s="19" t="str">
        <f>IFERROR((B467/D467-1)*D467/ABS(D467),"―")</f>
        <v>―</v>
      </c>
      <c r="H467" s="16">
        <f>H468</f>
        <v>2921.23</v>
      </c>
      <c r="I467" s="17">
        <f>IFERROR(H467/H116,"―")</f>
        <v>2.7936485276133013E-4</v>
      </c>
      <c r="J467" s="20">
        <f>IFERROR(B467-H467,"―")</f>
        <v>-2921.23</v>
      </c>
      <c r="K467" s="19">
        <f>IFERROR((B467/H467-1)*H467/ABS(H467),"―")</f>
        <v>-1</v>
      </c>
    </row>
    <row r="468" spans="1:11" hidden="1" outlineLevel="5" x14ac:dyDescent="0.2">
      <c r="A468" s="28" t="s">
        <v>436</v>
      </c>
      <c r="B468" s="23">
        <v>0</v>
      </c>
      <c r="C468" s="24">
        <f>IFERROR(B468/B116,"―")</f>
        <v>0</v>
      </c>
      <c r="D468" s="23">
        <v>0</v>
      </c>
      <c r="E468" s="24">
        <f>IFERROR(D468/D116,"―")</f>
        <v>0</v>
      </c>
      <c r="F468" s="25">
        <f>IFERROR(B468-D468,"―")</f>
        <v>0</v>
      </c>
      <c r="G468" s="26" t="str">
        <f>IFERROR((B468/D468-1)*D468/ABS(D468),"―")</f>
        <v>―</v>
      </c>
      <c r="H468" s="23">
        <v>2921.23</v>
      </c>
      <c r="I468" s="24">
        <f>IFERROR(H468/H116,"―")</f>
        <v>2.7936485276133013E-4</v>
      </c>
      <c r="J468" s="27">
        <f>IFERROR(B468-H468,"―")</f>
        <v>-2921.23</v>
      </c>
      <c r="K468" s="26">
        <f>IFERROR((B468/H468-1)*H468/ABS(H468),"―")</f>
        <v>-1</v>
      </c>
    </row>
    <row r="469" spans="1:11" x14ac:dyDescent="0.2">
      <c r="A469" s="35"/>
      <c r="B469" s="35"/>
      <c r="C469" s="36"/>
      <c r="D469" s="35"/>
      <c r="E469" s="36"/>
      <c r="F469" s="35"/>
      <c r="G469" s="35"/>
      <c r="H469" s="35"/>
      <c r="I469" s="36"/>
      <c r="J469" s="35"/>
      <c r="K469" s="35"/>
    </row>
    <row r="470" spans="1:11" x14ac:dyDescent="0.2">
      <c r="A470" s="37" t="s">
        <v>437</v>
      </c>
      <c r="B470" s="38">
        <f>IFERROR(B464 - B466,"―")</f>
        <v>-490958.70000000164</v>
      </c>
      <c r="C470" s="39">
        <f>IFERROR(B470/B116,"―")</f>
        <v>-4.7297178360937345E-2</v>
      </c>
      <c r="D470" s="38">
        <f>IFERROR(D464 - D466,"―")</f>
        <v>-410724.54000000126</v>
      </c>
      <c r="E470" s="39">
        <f>IFERROR(D470/D116,"―")</f>
        <v>-3.3560439883635468E-2</v>
      </c>
      <c r="F470" s="40">
        <f>IFERROR(B470-D470,"―")</f>
        <v>-80234.160000000382</v>
      </c>
      <c r="G470" s="41">
        <f>IFERROR((B470/D470-1)*D470/ABS(D470),"―")</f>
        <v>-0.19534786014977379</v>
      </c>
      <c r="H470" s="38">
        <f>IFERROR(H464 - H466,"―")</f>
        <v>-626626.64999999863</v>
      </c>
      <c r="I470" s="39">
        <f>IFERROR(H470/H116,"―")</f>
        <v>-5.9925942775329283E-2</v>
      </c>
      <c r="J470" s="42">
        <f>IFERROR(B470-H470,"―")</f>
        <v>135667.94999999698</v>
      </c>
      <c r="K470" s="41">
        <f>IFERROR((B470/H470-1)*H470/ABS(H470),"―")</f>
        <v>0.21650523481565509</v>
      </c>
    </row>
    <row r="471" spans="1:11" x14ac:dyDescent="0.2">
      <c r="A471" s="35"/>
      <c r="B471" s="35"/>
      <c r="C471" s="36"/>
      <c r="D471" s="35"/>
      <c r="E471" s="36"/>
      <c r="F471" s="35"/>
      <c r="G471" s="35"/>
      <c r="H471" s="35"/>
      <c r="I471" s="36"/>
      <c r="J471" s="35"/>
      <c r="K471" s="35"/>
    </row>
    <row r="472" spans="1:11" x14ac:dyDescent="0.2">
      <c r="A472" t="s">
        <v>438</v>
      </c>
      <c r="B472" s="10">
        <f>IFERROR(B473,"―")</f>
        <v>0</v>
      </c>
      <c r="C472" s="11">
        <f>IFERROR(B472/B116,"―")</f>
        <v>0</v>
      </c>
      <c r="D472" s="10">
        <f>IFERROR(D473,"―")</f>
        <v>0</v>
      </c>
      <c r="E472" s="11">
        <f>IFERROR(D472/D116,"―")</f>
        <v>0</v>
      </c>
      <c r="F472" s="12">
        <f t="shared" ref="F472:F485" si="56">IFERROR(B472-D472,"―")</f>
        <v>0</v>
      </c>
      <c r="G472" s="13" t="str">
        <f t="shared" ref="G472:G485" si="57">IFERROR((B472/D472-1)*D472/ABS(D472),"―")</f>
        <v>―</v>
      </c>
      <c r="H472" s="10">
        <f>IFERROR(H473,"―")</f>
        <v>59863.99</v>
      </c>
      <c r="I472" s="11">
        <f>IFERROR(H472/H116,"―")</f>
        <v>5.7249496794349432E-3</v>
      </c>
      <c r="J472" s="14">
        <f t="shared" ref="J472:J485" si="58">IFERROR(B472-H472,"―")</f>
        <v>-59863.99</v>
      </c>
      <c r="K472" s="13">
        <f t="shared" ref="K472:K485" si="59">IFERROR((B472/H472-1)*H472/ABS(H472),"―")</f>
        <v>-1</v>
      </c>
    </row>
    <row r="473" spans="1:11" outlineLevel="1" collapsed="1" x14ac:dyDescent="0.2">
      <c r="A473" s="15" t="s">
        <v>439</v>
      </c>
      <c r="B473" s="16">
        <f>B474</f>
        <v>0</v>
      </c>
      <c r="C473" s="17">
        <f>IFERROR(B473/B116,"―")</f>
        <v>0</v>
      </c>
      <c r="D473" s="16">
        <f>D474</f>
        <v>0</v>
      </c>
      <c r="E473" s="17">
        <f>IFERROR(D473/D116,"―")</f>
        <v>0</v>
      </c>
      <c r="F473" s="18">
        <f t="shared" si="56"/>
        <v>0</v>
      </c>
      <c r="G473" s="19" t="str">
        <f t="shared" si="57"/>
        <v>―</v>
      </c>
      <c r="H473" s="16">
        <f>H474</f>
        <v>59863.99</v>
      </c>
      <c r="I473" s="17">
        <f>IFERROR(H473/H116,"―")</f>
        <v>5.7249496794349432E-3</v>
      </c>
      <c r="J473" s="20">
        <f t="shared" si="58"/>
        <v>-59863.99</v>
      </c>
      <c r="K473" s="19">
        <f t="shared" si="59"/>
        <v>-1</v>
      </c>
    </row>
    <row r="474" spans="1:11" hidden="1" outlineLevel="5" x14ac:dyDescent="0.2">
      <c r="A474" s="28" t="s">
        <v>440</v>
      </c>
      <c r="B474" s="23">
        <v>0</v>
      </c>
      <c r="C474" s="24">
        <f>IFERROR(B474/B116,"―")</f>
        <v>0</v>
      </c>
      <c r="D474" s="23">
        <v>0</v>
      </c>
      <c r="E474" s="24">
        <f>IFERROR(D474/D116,"―")</f>
        <v>0</v>
      </c>
      <c r="F474" s="25">
        <f t="shared" si="56"/>
        <v>0</v>
      </c>
      <c r="G474" s="26" t="str">
        <f t="shared" si="57"/>
        <v>―</v>
      </c>
      <c r="H474" s="23">
        <v>59863.99</v>
      </c>
      <c r="I474" s="24">
        <f>IFERROR(H474/H116,"―")</f>
        <v>5.7249496794349432E-3</v>
      </c>
      <c r="J474" s="27">
        <f t="shared" si="58"/>
        <v>-59863.99</v>
      </c>
      <c r="K474" s="26">
        <f t="shared" si="59"/>
        <v>-1</v>
      </c>
    </row>
    <row r="475" spans="1:11" x14ac:dyDescent="0.2">
      <c r="A475" t="s">
        <v>441</v>
      </c>
      <c r="B475" s="10">
        <f>IFERROR(B476 + B477 + B478 + B480 + B481 + B482 + B483 + B484 + B485,"―")</f>
        <v>-99847.52</v>
      </c>
      <c r="C475" s="11">
        <f>IFERROR(B475/B116,"―")</f>
        <v>-9.6189475048252381E-3</v>
      </c>
      <c r="D475" s="10">
        <f>IFERROR(D476 + D477 + D478 + D480 + D481 + D482 + D483 + D484 + D485,"―")</f>
        <v>-99847.52</v>
      </c>
      <c r="E475" s="11">
        <f>IFERROR(D475/D116,"―")</f>
        <v>-8.1585743391180861E-3</v>
      </c>
      <c r="F475" s="12">
        <f t="shared" si="56"/>
        <v>0</v>
      </c>
      <c r="G475" s="13">
        <f t="shared" si="57"/>
        <v>0</v>
      </c>
      <c r="H475" s="10">
        <f>IFERROR(H476 + H477 + H478 + H480 + H481 + H482 + H483 + H484 + H485,"―")</f>
        <v>-86948.03</v>
      </c>
      <c r="I475" s="11">
        <f>IFERROR(H475/H116,"―")</f>
        <v>-8.3150671459753991E-3</v>
      </c>
      <c r="J475" s="14">
        <f t="shared" si="58"/>
        <v>-12899.490000000005</v>
      </c>
      <c r="K475" s="13">
        <f t="shared" si="59"/>
        <v>-0.1483586229613254</v>
      </c>
    </row>
    <row r="476" spans="1:11" outlineLevel="1" x14ac:dyDescent="0.2">
      <c r="A476" s="15" t="s">
        <v>442</v>
      </c>
      <c r="B476" s="16">
        <f>IFERROR(B8,"―")</f>
        <v>0</v>
      </c>
      <c r="C476" s="17">
        <f>IFERROR(B476/B116,"―")</f>
        <v>0</v>
      </c>
      <c r="D476" s="16">
        <f>IFERROR(D8,"―")</f>
        <v>0</v>
      </c>
      <c r="E476" s="17">
        <f>IFERROR(D476/D116,"―")</f>
        <v>0</v>
      </c>
      <c r="F476" s="18">
        <f t="shared" si="56"/>
        <v>0</v>
      </c>
      <c r="G476" s="19" t="str">
        <f t="shared" si="57"/>
        <v>―</v>
      </c>
      <c r="H476" s="16">
        <f>IFERROR(H8,"―")</f>
        <v>0</v>
      </c>
      <c r="I476" s="17">
        <f>IFERROR(H476/H116,"―")</f>
        <v>0</v>
      </c>
      <c r="J476" s="20">
        <f t="shared" si="58"/>
        <v>0</v>
      </c>
      <c r="K476" s="19" t="str">
        <f t="shared" si="59"/>
        <v>―</v>
      </c>
    </row>
    <row r="477" spans="1:11" outlineLevel="1" x14ac:dyDescent="0.2">
      <c r="A477" s="15" t="s">
        <v>443</v>
      </c>
      <c r="B477" s="16">
        <f>IFERROR(B113 * (-1),"―")</f>
        <v>0</v>
      </c>
      <c r="C477" s="17">
        <f>IFERROR(B477/B116,"―")</f>
        <v>0</v>
      </c>
      <c r="D477" s="16">
        <f>IFERROR(D113 * (-1),"―")</f>
        <v>0</v>
      </c>
      <c r="E477" s="17">
        <f>IFERROR(D477/D116,"―")</f>
        <v>0</v>
      </c>
      <c r="F477" s="18">
        <f t="shared" si="56"/>
        <v>0</v>
      </c>
      <c r="G477" s="19" t="str">
        <f t="shared" si="57"/>
        <v>―</v>
      </c>
      <c r="H477" s="16">
        <f>IFERROR(H113 * (-1),"―")</f>
        <v>0</v>
      </c>
      <c r="I477" s="17">
        <f>IFERROR(H477/H116,"―")</f>
        <v>0</v>
      </c>
      <c r="J477" s="20">
        <f t="shared" si="58"/>
        <v>0</v>
      </c>
      <c r="K477" s="19" t="str">
        <f t="shared" si="59"/>
        <v>―</v>
      </c>
    </row>
    <row r="478" spans="1:11" outlineLevel="1" collapsed="1" x14ac:dyDescent="0.2">
      <c r="A478" s="15" t="s">
        <v>444</v>
      </c>
      <c r="B478" s="16">
        <f>B479</f>
        <v>-99847.52</v>
      </c>
      <c r="C478" s="17">
        <f>IFERROR(B478/B116,"―")</f>
        <v>-9.6189475048252381E-3</v>
      </c>
      <c r="D478" s="16">
        <f>D479</f>
        <v>-99847.52</v>
      </c>
      <c r="E478" s="17">
        <f>IFERROR(D478/D116,"―")</f>
        <v>-8.1585743391180861E-3</v>
      </c>
      <c r="F478" s="18">
        <f t="shared" si="56"/>
        <v>0</v>
      </c>
      <c r="G478" s="19">
        <f t="shared" si="57"/>
        <v>0</v>
      </c>
      <c r="H478" s="16">
        <f>H479</f>
        <v>-86948.03</v>
      </c>
      <c r="I478" s="17">
        <f>IFERROR(H478/H116,"―")</f>
        <v>-8.3150671459753991E-3</v>
      </c>
      <c r="J478" s="20">
        <f t="shared" si="58"/>
        <v>-12899.490000000005</v>
      </c>
      <c r="K478" s="19">
        <f t="shared" si="59"/>
        <v>-0.1483586229613254</v>
      </c>
    </row>
    <row r="479" spans="1:11" hidden="1" outlineLevel="5" x14ac:dyDescent="0.2">
      <c r="A479" s="28" t="s">
        <v>445</v>
      </c>
      <c r="B479" s="23">
        <v>-99847.52</v>
      </c>
      <c r="C479" s="24">
        <f>IFERROR(B479/B116,"―")</f>
        <v>-9.6189475048252381E-3</v>
      </c>
      <c r="D479" s="23">
        <v>-99847.52</v>
      </c>
      <c r="E479" s="24">
        <f>IFERROR(D479/D116,"―")</f>
        <v>-8.1585743391180861E-3</v>
      </c>
      <c r="F479" s="25">
        <f t="shared" si="56"/>
        <v>0</v>
      </c>
      <c r="G479" s="26">
        <f t="shared" si="57"/>
        <v>0</v>
      </c>
      <c r="H479" s="23">
        <v>-86948.03</v>
      </c>
      <c r="I479" s="24">
        <f>IFERROR(H479/H116,"―")</f>
        <v>-8.3150671459753991E-3</v>
      </c>
      <c r="J479" s="27">
        <f t="shared" si="58"/>
        <v>-12899.490000000005</v>
      </c>
      <c r="K479" s="26">
        <f t="shared" si="59"/>
        <v>-0.1483586229613254</v>
      </c>
    </row>
    <row r="480" spans="1:11" outlineLevel="1" x14ac:dyDescent="0.2">
      <c r="A480" s="15" t="s">
        <v>446</v>
      </c>
      <c r="B480" s="16">
        <v>0</v>
      </c>
      <c r="C480" s="17">
        <f>IFERROR(B480/B116,"―")</f>
        <v>0</v>
      </c>
      <c r="D480" s="16">
        <v>0</v>
      </c>
      <c r="E480" s="17">
        <f>IFERROR(D480/D116,"―")</f>
        <v>0</v>
      </c>
      <c r="F480" s="18">
        <f t="shared" si="56"/>
        <v>0</v>
      </c>
      <c r="G480" s="19" t="str">
        <f t="shared" si="57"/>
        <v>―</v>
      </c>
      <c r="H480" s="16">
        <v>0</v>
      </c>
      <c r="I480" s="17">
        <f>IFERROR(H480/H116,"―")</f>
        <v>0</v>
      </c>
      <c r="J480" s="20">
        <f t="shared" si="58"/>
        <v>0</v>
      </c>
      <c r="K480" s="19" t="str">
        <f t="shared" si="59"/>
        <v>―</v>
      </c>
    </row>
    <row r="481" spans="1:11" outlineLevel="1" x14ac:dyDescent="0.2">
      <c r="A481" s="15" t="s">
        <v>447</v>
      </c>
      <c r="B481" s="16">
        <v>0</v>
      </c>
      <c r="C481" s="17">
        <f>IFERROR(B481/B116,"―")</f>
        <v>0</v>
      </c>
      <c r="D481" s="16">
        <v>0</v>
      </c>
      <c r="E481" s="17">
        <f>IFERROR(D481/D116,"―")</f>
        <v>0</v>
      </c>
      <c r="F481" s="18">
        <f t="shared" si="56"/>
        <v>0</v>
      </c>
      <c r="G481" s="19" t="str">
        <f t="shared" si="57"/>
        <v>―</v>
      </c>
      <c r="H481" s="16">
        <v>0</v>
      </c>
      <c r="I481" s="17">
        <f>IFERROR(H481/H116,"―")</f>
        <v>0</v>
      </c>
      <c r="J481" s="20">
        <f t="shared" si="58"/>
        <v>0</v>
      </c>
      <c r="K481" s="19" t="str">
        <f t="shared" si="59"/>
        <v>―</v>
      </c>
    </row>
    <row r="482" spans="1:11" outlineLevel="1" x14ac:dyDescent="0.2">
      <c r="A482" s="15" t="s">
        <v>448</v>
      </c>
      <c r="B482" s="16">
        <v>0</v>
      </c>
      <c r="C482" s="17">
        <f>IFERROR(B482/B116,"―")</f>
        <v>0</v>
      </c>
      <c r="D482" s="16">
        <v>0</v>
      </c>
      <c r="E482" s="17">
        <f>IFERROR(D482/D116,"―")</f>
        <v>0</v>
      </c>
      <c r="F482" s="18">
        <f t="shared" si="56"/>
        <v>0</v>
      </c>
      <c r="G482" s="19" t="str">
        <f t="shared" si="57"/>
        <v>―</v>
      </c>
      <c r="H482" s="16">
        <v>0</v>
      </c>
      <c r="I482" s="17">
        <f>IFERROR(H482/H116,"―")</f>
        <v>0</v>
      </c>
      <c r="J482" s="20">
        <f t="shared" si="58"/>
        <v>0</v>
      </c>
      <c r="K482" s="19" t="str">
        <f t="shared" si="59"/>
        <v>―</v>
      </c>
    </row>
    <row r="483" spans="1:11" outlineLevel="1" x14ac:dyDescent="0.2">
      <c r="A483" s="15" t="s">
        <v>449</v>
      </c>
      <c r="B483" s="16">
        <v>0</v>
      </c>
      <c r="C483" s="17">
        <f>IFERROR(B483/B116,"―")</f>
        <v>0</v>
      </c>
      <c r="D483" s="16">
        <v>0</v>
      </c>
      <c r="E483" s="17">
        <f>IFERROR(D483/D116,"―")</f>
        <v>0</v>
      </c>
      <c r="F483" s="18">
        <f t="shared" si="56"/>
        <v>0</v>
      </c>
      <c r="G483" s="19" t="str">
        <f t="shared" si="57"/>
        <v>―</v>
      </c>
      <c r="H483" s="16">
        <v>0</v>
      </c>
      <c r="I483" s="17">
        <f>IFERROR(H483/H116,"―")</f>
        <v>0</v>
      </c>
      <c r="J483" s="20">
        <f t="shared" si="58"/>
        <v>0</v>
      </c>
      <c r="K483" s="19" t="str">
        <f t="shared" si="59"/>
        <v>―</v>
      </c>
    </row>
    <row r="484" spans="1:11" outlineLevel="1" x14ac:dyDescent="0.2">
      <c r="A484" s="15" t="s">
        <v>450</v>
      </c>
      <c r="B484" s="16">
        <v>0</v>
      </c>
      <c r="C484" s="17">
        <f>IFERROR(B484/B116,"―")</f>
        <v>0</v>
      </c>
      <c r="D484" s="16">
        <v>0</v>
      </c>
      <c r="E484" s="17">
        <f>IFERROR(D484/D116,"―")</f>
        <v>0</v>
      </c>
      <c r="F484" s="18">
        <f t="shared" si="56"/>
        <v>0</v>
      </c>
      <c r="G484" s="19" t="str">
        <f t="shared" si="57"/>
        <v>―</v>
      </c>
      <c r="H484" s="16">
        <v>0</v>
      </c>
      <c r="I484" s="17">
        <f>IFERROR(H484/H116,"―")</f>
        <v>0</v>
      </c>
      <c r="J484" s="20">
        <f t="shared" si="58"/>
        <v>0</v>
      </c>
      <c r="K484" s="19" t="str">
        <f t="shared" si="59"/>
        <v>―</v>
      </c>
    </row>
    <row r="485" spans="1:11" outlineLevel="1" x14ac:dyDescent="0.2">
      <c r="A485" s="15" t="s">
        <v>451</v>
      </c>
      <c r="B485" s="16">
        <v>0</v>
      </c>
      <c r="C485" s="17">
        <f>IFERROR(B485/B116,"―")</f>
        <v>0</v>
      </c>
      <c r="D485" s="16">
        <v>0</v>
      </c>
      <c r="E485" s="17">
        <f>IFERROR(D485/D116,"―")</f>
        <v>0</v>
      </c>
      <c r="F485" s="18">
        <f t="shared" si="56"/>
        <v>0</v>
      </c>
      <c r="G485" s="19" t="str">
        <f t="shared" si="57"/>
        <v>―</v>
      </c>
      <c r="H485" s="16">
        <v>0</v>
      </c>
      <c r="I485" s="17">
        <f>IFERROR(H485/H116,"―")</f>
        <v>0</v>
      </c>
      <c r="J485" s="20">
        <f t="shared" si="58"/>
        <v>0</v>
      </c>
      <c r="K485" s="19" t="str">
        <f t="shared" si="59"/>
        <v>―</v>
      </c>
    </row>
    <row r="486" spans="1:11" x14ac:dyDescent="0.2">
      <c r="A486" s="35"/>
      <c r="B486" s="35"/>
      <c r="C486" s="36"/>
      <c r="D486" s="35"/>
      <c r="E486" s="36"/>
      <c r="F486" s="35"/>
      <c r="G486" s="35"/>
      <c r="H486" s="35"/>
      <c r="I486" s="36"/>
      <c r="J486" s="35"/>
      <c r="K486" s="35"/>
    </row>
    <row r="487" spans="1:11" x14ac:dyDescent="0.2">
      <c r="A487" s="37" t="s">
        <v>452</v>
      </c>
      <c r="B487" s="38">
        <f>IFERROR(B470 - B472 + B475,"―")</f>
        <v>-590806.2200000016</v>
      </c>
      <c r="C487" s="39">
        <f>IFERROR(B487/B116,"―")</f>
        <v>-5.6916125865762578E-2</v>
      </c>
      <c r="D487" s="38">
        <f>IFERROR(D470 - D472 + D475,"―")</f>
        <v>-510572.06000000128</v>
      </c>
      <c r="E487" s="39">
        <f>IFERROR(D487/D116,"―")</f>
        <v>-4.1719014222753557E-2</v>
      </c>
      <c r="F487" s="40">
        <f>IFERROR(B487-D487,"―")</f>
        <v>-80234.160000000324</v>
      </c>
      <c r="G487" s="41">
        <f>IFERROR((B487/D487-1)*D487/ABS(D487),"―")</f>
        <v>-0.15714561427431062</v>
      </c>
      <c r="H487" s="38">
        <f>IFERROR(H470 - H472 + H475,"―")</f>
        <v>-773438.66999999864</v>
      </c>
      <c r="I487" s="39">
        <f>IFERROR(H487/H116,"―")</f>
        <v>-7.3965959600739636E-2</v>
      </c>
      <c r="J487" s="42">
        <f>IFERROR(B487-H487,"―")</f>
        <v>182632.44999999704</v>
      </c>
      <c r="K487" s="41">
        <f>IFERROR((B487/H487-1)*H487/ABS(H487),"―")</f>
        <v>0.23613048724341301</v>
      </c>
    </row>
    <row r="488" spans="1:11" x14ac:dyDescent="0.2">
      <c r="A488" s="35"/>
      <c r="B488" s="35"/>
      <c r="C488" s="36"/>
      <c r="D488" s="35"/>
      <c r="E488" s="36"/>
      <c r="F488" s="35"/>
      <c r="G488" s="35"/>
      <c r="H488" s="35"/>
      <c r="I488" s="36"/>
      <c r="J488" s="35"/>
      <c r="K488" s="35"/>
    </row>
    <row r="489" spans="1:11" x14ac:dyDescent="0.2">
      <c r="A489" t="s">
        <v>453</v>
      </c>
      <c r="B489" s="10">
        <f>IFERROR(B490,"―")</f>
        <v>0</v>
      </c>
      <c r="C489" s="11">
        <f>IFERROR(B489/B116,"―")</f>
        <v>0</v>
      </c>
      <c r="D489" s="10">
        <f>IFERROR(D490,"―")</f>
        <v>0</v>
      </c>
      <c r="E489" s="11">
        <f>IFERROR(D489/D116,"―")</f>
        <v>0</v>
      </c>
      <c r="F489" s="12">
        <f>IFERROR(B489-D489,"―")</f>
        <v>0</v>
      </c>
      <c r="G489" s="13" t="str">
        <f>IFERROR((B489/D489-1)*D489/ABS(D489),"―")</f>
        <v>―</v>
      </c>
      <c r="H489" s="10">
        <f>IFERROR(H490,"―")</f>
        <v>0</v>
      </c>
      <c r="I489" s="11">
        <f>IFERROR(H489/H116,"―")</f>
        <v>0</v>
      </c>
      <c r="J489" s="14">
        <f>IFERROR(B489-H489,"―")</f>
        <v>0</v>
      </c>
      <c r="K489" s="13" t="str">
        <f>IFERROR((B489/H489-1)*H489/ABS(H489),"―")</f>
        <v>―</v>
      </c>
    </row>
    <row r="490" spans="1:11" outlineLevel="1" x14ac:dyDescent="0.2">
      <c r="A490" s="15" t="s">
        <v>453</v>
      </c>
      <c r="B490" s="16">
        <v>0</v>
      </c>
      <c r="C490" s="17">
        <f>IFERROR(B490/B116,"―")</f>
        <v>0</v>
      </c>
      <c r="D490" s="16">
        <v>0</v>
      </c>
      <c r="E490" s="17">
        <f>IFERROR(D490/D116,"―")</f>
        <v>0</v>
      </c>
      <c r="F490" s="18">
        <f>IFERROR(B490-D490,"―")</f>
        <v>0</v>
      </c>
      <c r="G490" s="19" t="str">
        <f>IFERROR((B490/D490-1)*D490/ABS(D490),"―")</f>
        <v>―</v>
      </c>
      <c r="H490" s="16">
        <v>0</v>
      </c>
      <c r="I490" s="17">
        <f>IFERROR(H490/H116,"―")</f>
        <v>0</v>
      </c>
      <c r="J490" s="20">
        <f>IFERROR(B490-H490,"―")</f>
        <v>0</v>
      </c>
      <c r="K490" s="19" t="str">
        <f>IFERROR((B490/H490-1)*H490/ABS(H490),"―")</f>
        <v>―</v>
      </c>
    </row>
    <row r="491" spans="1:11" x14ac:dyDescent="0.2">
      <c r="A491" s="35"/>
      <c r="B491" s="35"/>
      <c r="C491" s="36"/>
      <c r="D491" s="35"/>
      <c r="E491" s="36"/>
      <c r="F491" s="35"/>
      <c r="G491" s="35"/>
      <c r="H491" s="35"/>
      <c r="I491" s="36"/>
      <c r="J491" s="35"/>
      <c r="K491" s="35"/>
    </row>
    <row r="492" spans="1:11" x14ac:dyDescent="0.2">
      <c r="A492" s="37" t="s">
        <v>454</v>
      </c>
      <c r="B492" s="38">
        <f>IFERROR(B487 - B489,"―")</f>
        <v>-590806.2200000016</v>
      </c>
      <c r="C492" s="39">
        <f>IFERROR(B492/B116,"―")</f>
        <v>-5.6916125865762578E-2</v>
      </c>
      <c r="D492" s="38">
        <f>IFERROR(D487 - D489,"―")</f>
        <v>-510572.06000000128</v>
      </c>
      <c r="E492" s="39">
        <f>IFERROR(D492/D116,"―")</f>
        <v>-4.1719014222753557E-2</v>
      </c>
      <c r="F492" s="40">
        <f>IFERROR(B492-D492,"―")</f>
        <v>-80234.160000000324</v>
      </c>
      <c r="G492" s="41">
        <f>IFERROR((B492/D492-1)*D492/ABS(D492),"―")</f>
        <v>-0.15714561427431062</v>
      </c>
      <c r="H492" s="38">
        <f>IFERROR(H487 - H489,"―")</f>
        <v>-773438.66999999864</v>
      </c>
      <c r="I492" s="39">
        <f>IFERROR(H492/H116,"―")</f>
        <v>-7.3965959600739636E-2</v>
      </c>
      <c r="J492" s="42">
        <f>IFERROR(B492-H492,"―")</f>
        <v>182632.44999999704</v>
      </c>
      <c r="K492" s="41">
        <f>IFERROR((B492/H492-1)*H492/ABS(H492),"―")</f>
        <v>0.23613048724341301</v>
      </c>
    </row>
  </sheetData>
  <conditionalFormatting sqref="K492">
    <cfRule type="expression" dxfId="1855" priority="325">
      <formula>B492&lt;H492</formula>
    </cfRule>
  </conditionalFormatting>
  <conditionalFormatting sqref="J492">
    <cfRule type="expression" dxfId="1854" priority="326">
      <formula>B492&lt;H492</formula>
    </cfRule>
  </conditionalFormatting>
  <conditionalFormatting sqref="G492">
    <cfRule type="expression" dxfId="1853" priority="327">
      <formula>B492&lt;D492</formula>
    </cfRule>
  </conditionalFormatting>
  <conditionalFormatting sqref="F492">
    <cfRule type="expression" dxfId="1852" priority="328">
      <formula>B492&lt;D492</formula>
    </cfRule>
  </conditionalFormatting>
  <conditionalFormatting sqref="K490">
    <cfRule type="expression" dxfId="1851" priority="329">
      <formula>B490&gt;H490</formula>
    </cfRule>
  </conditionalFormatting>
  <conditionalFormatting sqref="J490">
    <cfRule type="expression" dxfId="1850" priority="330">
      <formula>B490&gt;H490</formula>
    </cfRule>
  </conditionalFormatting>
  <conditionalFormatting sqref="G490">
    <cfRule type="expression" dxfId="1849" priority="331">
      <formula>B490&gt;D490</formula>
    </cfRule>
  </conditionalFormatting>
  <conditionalFormatting sqref="F490">
    <cfRule type="expression" dxfId="1848" priority="332">
      <formula>B490&gt;D490</formula>
    </cfRule>
  </conditionalFormatting>
  <conditionalFormatting sqref="K489">
    <cfRule type="expression" dxfId="1847" priority="333">
      <formula>B489&gt;H489</formula>
    </cfRule>
  </conditionalFormatting>
  <conditionalFormatting sqref="J489">
    <cfRule type="expression" dxfId="1846" priority="334">
      <formula>B489&gt;H489</formula>
    </cfRule>
  </conditionalFormatting>
  <conditionalFormatting sqref="G489">
    <cfRule type="expression" dxfId="1845" priority="335">
      <formula>B489&gt;D489</formula>
    </cfRule>
  </conditionalFormatting>
  <conditionalFormatting sqref="F489">
    <cfRule type="expression" dxfId="1844" priority="336">
      <formula>B489&gt;D489</formula>
    </cfRule>
  </conditionalFormatting>
  <conditionalFormatting sqref="K487">
    <cfRule type="expression" dxfId="1843" priority="337">
      <formula>B487&lt;H487</formula>
    </cfRule>
  </conditionalFormatting>
  <conditionalFormatting sqref="J487">
    <cfRule type="expression" dxfId="1842" priority="338">
      <formula>B487&lt;H487</formula>
    </cfRule>
  </conditionalFormatting>
  <conditionalFormatting sqref="G487">
    <cfRule type="expression" dxfId="1841" priority="339">
      <formula>B487&lt;D487</formula>
    </cfRule>
  </conditionalFormatting>
  <conditionalFormatting sqref="F487">
    <cfRule type="expression" dxfId="1840" priority="340">
      <formula>B487&lt;D487</formula>
    </cfRule>
  </conditionalFormatting>
  <conditionalFormatting sqref="K485">
    <cfRule type="expression" dxfId="1839" priority="341">
      <formula>B485&lt;H485</formula>
    </cfRule>
  </conditionalFormatting>
  <conditionalFormatting sqref="J485">
    <cfRule type="expression" dxfId="1838" priority="342">
      <formula>B485&lt;H485</formula>
    </cfRule>
  </conditionalFormatting>
  <conditionalFormatting sqref="G485">
    <cfRule type="expression" dxfId="1837" priority="343">
      <formula>B485&lt;D485</formula>
    </cfRule>
  </conditionalFormatting>
  <conditionalFormatting sqref="F485">
    <cfRule type="expression" dxfId="1836" priority="344">
      <formula>B485&lt;D485</formula>
    </cfRule>
  </conditionalFormatting>
  <conditionalFormatting sqref="K484">
    <cfRule type="expression" dxfId="1835" priority="345">
      <formula>B484&lt;H484</formula>
    </cfRule>
  </conditionalFormatting>
  <conditionalFormatting sqref="J484">
    <cfRule type="expression" dxfId="1834" priority="346">
      <formula>B484&lt;H484</formula>
    </cfRule>
  </conditionalFormatting>
  <conditionalFormatting sqref="G484">
    <cfRule type="expression" dxfId="1833" priority="347">
      <formula>B484&lt;D484</formula>
    </cfRule>
  </conditionalFormatting>
  <conditionalFormatting sqref="F484">
    <cfRule type="expression" dxfId="1832" priority="348">
      <formula>B484&lt;D484</formula>
    </cfRule>
  </conditionalFormatting>
  <conditionalFormatting sqref="K483">
    <cfRule type="expression" dxfId="1831" priority="349">
      <formula>B483&lt;H483</formula>
    </cfRule>
  </conditionalFormatting>
  <conditionalFormatting sqref="J483">
    <cfRule type="expression" dxfId="1830" priority="350">
      <formula>B483&lt;H483</formula>
    </cfRule>
  </conditionalFormatting>
  <conditionalFormatting sqref="G483">
    <cfRule type="expression" dxfId="1829" priority="351">
      <formula>B483&lt;D483</formula>
    </cfRule>
  </conditionalFormatting>
  <conditionalFormatting sqref="F483">
    <cfRule type="expression" dxfId="1828" priority="352">
      <formula>B483&lt;D483</formula>
    </cfRule>
  </conditionalFormatting>
  <conditionalFormatting sqref="K482">
    <cfRule type="expression" dxfId="1827" priority="353">
      <formula>B482&lt;H482</formula>
    </cfRule>
  </conditionalFormatting>
  <conditionalFormatting sqref="J482">
    <cfRule type="expression" dxfId="1826" priority="354">
      <formula>B482&lt;H482</formula>
    </cfRule>
  </conditionalFormatting>
  <conditionalFormatting sqref="G482">
    <cfRule type="expression" dxfId="1825" priority="355">
      <formula>B482&lt;D482</formula>
    </cfRule>
  </conditionalFormatting>
  <conditionalFormatting sqref="F482">
    <cfRule type="expression" dxfId="1824" priority="356">
      <formula>B482&lt;D482</formula>
    </cfRule>
  </conditionalFormatting>
  <conditionalFormatting sqref="K481">
    <cfRule type="expression" dxfId="1823" priority="357">
      <formula>B481&lt;H481</formula>
    </cfRule>
  </conditionalFormatting>
  <conditionalFormatting sqref="J481">
    <cfRule type="expression" dxfId="1822" priority="358">
      <formula>B481&lt;H481</formula>
    </cfRule>
  </conditionalFormatting>
  <conditionalFormatting sqref="G481">
    <cfRule type="expression" dxfId="1821" priority="359">
      <formula>B481&lt;D481</formula>
    </cfRule>
  </conditionalFormatting>
  <conditionalFormatting sqref="F481">
    <cfRule type="expression" dxfId="1820" priority="360">
      <formula>B481&lt;D481</formula>
    </cfRule>
  </conditionalFormatting>
  <conditionalFormatting sqref="K480">
    <cfRule type="expression" dxfId="1819" priority="361">
      <formula>B480&lt;H480</formula>
    </cfRule>
  </conditionalFormatting>
  <conditionalFormatting sqref="J480">
    <cfRule type="expression" dxfId="1818" priority="362">
      <formula>B480&lt;H480</formula>
    </cfRule>
  </conditionalFormatting>
  <conditionalFormatting sqref="G480">
    <cfRule type="expression" dxfId="1817" priority="363">
      <formula>B480&lt;D480</formula>
    </cfRule>
  </conditionalFormatting>
  <conditionalFormatting sqref="F480">
    <cfRule type="expression" dxfId="1816" priority="364">
      <formula>B480&lt;D480</formula>
    </cfRule>
  </conditionalFormatting>
  <conditionalFormatting sqref="K479">
    <cfRule type="expression" dxfId="1815" priority="365">
      <formula>B479&lt;H479</formula>
    </cfRule>
  </conditionalFormatting>
  <conditionalFormatting sqref="J479">
    <cfRule type="expression" dxfId="1814" priority="366">
      <formula>B479&lt;H479</formula>
    </cfRule>
  </conditionalFormatting>
  <conditionalFormatting sqref="G479">
    <cfRule type="expression" dxfId="1813" priority="367">
      <formula>B479&lt;D479</formula>
    </cfRule>
  </conditionalFormatting>
  <conditionalFormatting sqref="F479">
    <cfRule type="expression" dxfId="1812" priority="368">
      <formula>B479&lt;D479</formula>
    </cfRule>
  </conditionalFormatting>
  <conditionalFormatting sqref="K478">
    <cfRule type="expression" dxfId="1811" priority="369">
      <formula>B478&lt;H478</formula>
    </cfRule>
  </conditionalFormatting>
  <conditionalFormatting sqref="J478">
    <cfRule type="expression" dxfId="1810" priority="370">
      <formula>B478&lt;H478</formula>
    </cfRule>
  </conditionalFormatting>
  <conditionalFormatting sqref="G478">
    <cfRule type="expression" dxfId="1809" priority="371">
      <formula>B478&lt;D478</formula>
    </cfRule>
  </conditionalFormatting>
  <conditionalFormatting sqref="F478">
    <cfRule type="expression" dxfId="1808" priority="372">
      <formula>B478&lt;D478</formula>
    </cfRule>
  </conditionalFormatting>
  <conditionalFormatting sqref="K477">
    <cfRule type="expression" dxfId="1807" priority="373">
      <formula>B477&lt;H477</formula>
    </cfRule>
  </conditionalFormatting>
  <conditionalFormatting sqref="J477">
    <cfRule type="expression" dxfId="1806" priority="374">
      <formula>B477&lt;H477</formula>
    </cfRule>
  </conditionalFormatting>
  <conditionalFormatting sqref="G477">
    <cfRule type="expression" dxfId="1805" priority="375">
      <formula>B477&lt;D477</formula>
    </cfRule>
  </conditionalFormatting>
  <conditionalFormatting sqref="F477">
    <cfRule type="expression" dxfId="1804" priority="376">
      <formula>B477&lt;D477</formula>
    </cfRule>
  </conditionalFormatting>
  <conditionalFormatting sqref="K476">
    <cfRule type="expression" dxfId="1803" priority="377">
      <formula>B476&lt;H476</formula>
    </cfRule>
  </conditionalFormatting>
  <conditionalFormatting sqref="J476">
    <cfRule type="expression" dxfId="1802" priority="378">
      <formula>B476&lt;H476</formula>
    </cfRule>
  </conditionalFormatting>
  <conditionalFormatting sqref="G476">
    <cfRule type="expression" dxfId="1801" priority="379">
      <formula>B476&lt;D476</formula>
    </cfRule>
  </conditionalFormatting>
  <conditionalFormatting sqref="F476">
    <cfRule type="expression" dxfId="1800" priority="380">
      <formula>B476&lt;D476</formula>
    </cfRule>
  </conditionalFormatting>
  <conditionalFormatting sqref="K475">
    <cfRule type="expression" dxfId="1799" priority="381">
      <formula>B475&lt;H475</formula>
    </cfRule>
  </conditionalFormatting>
  <conditionalFormatting sqref="J475">
    <cfRule type="expression" dxfId="1798" priority="382">
      <formula>B475&lt;H475</formula>
    </cfRule>
  </conditionalFormatting>
  <conditionalFormatting sqref="G475">
    <cfRule type="expression" dxfId="1797" priority="383">
      <formula>B475&lt;D475</formula>
    </cfRule>
  </conditionalFormatting>
  <conditionalFormatting sqref="F475">
    <cfRule type="expression" dxfId="1796" priority="384">
      <formula>B475&lt;D475</formula>
    </cfRule>
  </conditionalFormatting>
  <conditionalFormatting sqref="K474">
    <cfRule type="expression" dxfId="1795" priority="385">
      <formula>B474&gt;H474</formula>
    </cfRule>
  </conditionalFormatting>
  <conditionalFormatting sqref="J474">
    <cfRule type="expression" dxfId="1794" priority="386">
      <formula>B474&gt;H474</formula>
    </cfRule>
  </conditionalFormatting>
  <conditionalFormatting sqref="G474">
    <cfRule type="expression" dxfId="1793" priority="387">
      <formula>B474&gt;D474</formula>
    </cfRule>
  </conditionalFormatting>
  <conditionalFormatting sqref="F474">
    <cfRule type="expression" dxfId="1792" priority="388">
      <formula>B474&gt;D474</formula>
    </cfRule>
  </conditionalFormatting>
  <conditionalFormatting sqref="K473">
    <cfRule type="expression" dxfId="1791" priority="389">
      <formula>B473&gt;H473</formula>
    </cfRule>
  </conditionalFormatting>
  <conditionalFormatting sqref="J473">
    <cfRule type="expression" dxfId="1790" priority="390">
      <formula>B473&gt;H473</formula>
    </cfRule>
  </conditionalFormatting>
  <conditionalFormatting sqref="G473">
    <cfRule type="expression" dxfId="1789" priority="391">
      <formula>B473&gt;D473</formula>
    </cfRule>
  </conditionalFormatting>
  <conditionalFormatting sqref="F473">
    <cfRule type="expression" dxfId="1788" priority="392">
      <formula>B473&gt;D473</formula>
    </cfRule>
  </conditionalFormatting>
  <conditionalFormatting sqref="K472">
    <cfRule type="expression" dxfId="1787" priority="393">
      <formula>B472&gt;H472</formula>
    </cfRule>
  </conditionalFormatting>
  <conditionalFormatting sqref="J472">
    <cfRule type="expression" dxfId="1786" priority="394">
      <formula>B472&gt;H472</formula>
    </cfRule>
  </conditionalFormatting>
  <conditionalFormatting sqref="G472">
    <cfRule type="expression" dxfId="1785" priority="395">
      <formula>B472&gt;D472</formula>
    </cfRule>
  </conditionalFormatting>
  <conditionalFormatting sqref="F472">
    <cfRule type="expression" dxfId="1784" priority="396">
      <formula>B472&gt;D472</formula>
    </cfRule>
  </conditionalFormatting>
  <conditionalFormatting sqref="K470">
    <cfRule type="expression" dxfId="1783" priority="397">
      <formula>B470&lt;H470</formula>
    </cfRule>
  </conditionalFormatting>
  <conditionalFormatting sqref="J470">
    <cfRule type="expression" dxfId="1782" priority="398">
      <formula>B470&lt;H470</formula>
    </cfRule>
  </conditionalFormatting>
  <conditionalFormatting sqref="G470">
    <cfRule type="expression" dxfId="1781" priority="399">
      <formula>B470&lt;D470</formula>
    </cfRule>
  </conditionalFormatting>
  <conditionalFormatting sqref="F470">
    <cfRule type="expression" dxfId="1780" priority="400">
      <formula>B470&lt;D470</formula>
    </cfRule>
  </conditionalFormatting>
  <conditionalFormatting sqref="K468">
    <cfRule type="expression" dxfId="1779" priority="401">
      <formula>B468&gt;H468</formula>
    </cfRule>
  </conditionalFormatting>
  <conditionalFormatting sqref="J468">
    <cfRule type="expression" dxfId="1778" priority="402">
      <formula>B468&gt;H468</formula>
    </cfRule>
  </conditionalFormatting>
  <conditionalFormatting sqref="G468">
    <cfRule type="expression" dxfId="1777" priority="403">
      <formula>B468&gt;D468</formula>
    </cfRule>
  </conditionalFormatting>
  <conditionalFormatting sqref="F468">
    <cfRule type="expression" dxfId="1776" priority="404">
      <formula>B468&gt;D468</formula>
    </cfRule>
  </conditionalFormatting>
  <conditionalFormatting sqref="K467">
    <cfRule type="expression" dxfId="1775" priority="405">
      <formula>B467&gt;H467</formula>
    </cfRule>
  </conditionalFormatting>
  <conditionalFormatting sqref="J467">
    <cfRule type="expression" dxfId="1774" priority="406">
      <formula>B467&gt;H467</formula>
    </cfRule>
  </conditionalFormatting>
  <conditionalFormatting sqref="G467">
    <cfRule type="expression" dxfId="1773" priority="407">
      <formula>B467&gt;D467</formula>
    </cfRule>
  </conditionalFormatting>
  <conditionalFormatting sqref="F467">
    <cfRule type="expression" dxfId="1772" priority="408">
      <formula>B467&gt;D467</formula>
    </cfRule>
  </conditionalFormatting>
  <conditionalFormatting sqref="K466">
    <cfRule type="expression" dxfId="1771" priority="409">
      <formula>B466&gt;H466</formula>
    </cfRule>
  </conditionalFormatting>
  <conditionalFormatting sqref="J466">
    <cfRule type="expression" dxfId="1770" priority="410">
      <formula>B466&gt;H466</formula>
    </cfRule>
  </conditionalFormatting>
  <conditionalFormatting sqref="G466">
    <cfRule type="expression" dxfId="1769" priority="411">
      <formula>B466&gt;D466</formula>
    </cfRule>
  </conditionalFormatting>
  <conditionalFormatting sqref="F466">
    <cfRule type="expression" dxfId="1768" priority="412">
      <formula>B466&gt;D466</formula>
    </cfRule>
  </conditionalFormatting>
  <conditionalFormatting sqref="K464">
    <cfRule type="expression" dxfId="1767" priority="413">
      <formula>B464&lt;H464</formula>
    </cfRule>
  </conditionalFormatting>
  <conditionalFormatting sqref="J464">
    <cfRule type="expression" dxfId="1766" priority="414">
      <formula>B464&lt;H464</formula>
    </cfRule>
  </conditionalFormatting>
  <conditionalFormatting sqref="G464">
    <cfRule type="expression" dxfId="1765" priority="415">
      <formula>B464&lt;D464</formula>
    </cfRule>
  </conditionalFormatting>
  <conditionalFormatting sqref="F464">
    <cfRule type="expression" dxfId="1764" priority="416">
      <formula>B464&lt;D464</formula>
    </cfRule>
  </conditionalFormatting>
  <conditionalFormatting sqref="K462">
    <cfRule type="expression" dxfId="1763" priority="417">
      <formula>B462&gt;H462</formula>
    </cfRule>
  </conditionalFormatting>
  <conditionalFormatting sqref="J462">
    <cfRule type="expression" dxfId="1762" priority="418">
      <formula>B462&gt;H462</formula>
    </cfRule>
  </conditionalFormatting>
  <conditionalFormatting sqref="G462">
    <cfRule type="expression" dxfId="1761" priority="419">
      <formula>B462&gt;D462</formula>
    </cfRule>
  </conditionalFormatting>
  <conditionalFormatting sqref="F462">
    <cfRule type="expression" dxfId="1760" priority="420">
      <formula>B462&gt;D462</formula>
    </cfRule>
  </conditionalFormatting>
  <conditionalFormatting sqref="K461">
    <cfRule type="expression" dxfId="1759" priority="421">
      <formula>B461&gt;H461</formula>
    </cfRule>
  </conditionalFormatting>
  <conditionalFormatting sqref="J461">
    <cfRule type="expression" dxfId="1758" priority="422">
      <formula>B461&gt;H461</formula>
    </cfRule>
  </conditionalFormatting>
  <conditionalFormatting sqref="G461">
    <cfRule type="expression" dxfId="1757" priority="423">
      <formula>B461&gt;D461</formula>
    </cfRule>
  </conditionalFormatting>
  <conditionalFormatting sqref="F461">
    <cfRule type="expression" dxfId="1756" priority="424">
      <formula>B461&gt;D461</formula>
    </cfRule>
  </conditionalFormatting>
  <conditionalFormatting sqref="K460">
    <cfRule type="expression" dxfId="1755" priority="425">
      <formula>B460&lt;H460</formula>
    </cfRule>
  </conditionalFormatting>
  <conditionalFormatting sqref="J460">
    <cfRule type="expression" dxfId="1754" priority="426">
      <formula>B460&lt;H460</formula>
    </cfRule>
  </conditionalFormatting>
  <conditionalFormatting sqref="G460">
    <cfRule type="expression" dxfId="1753" priority="427">
      <formula>B460&lt;D460</formula>
    </cfRule>
  </conditionalFormatting>
  <conditionalFormatting sqref="F460">
    <cfRule type="expression" dxfId="1752" priority="428">
      <formula>B460&lt;D460</formula>
    </cfRule>
  </conditionalFormatting>
  <conditionalFormatting sqref="K459">
    <cfRule type="expression" dxfId="1751" priority="429">
      <formula>B459&lt;H459</formula>
    </cfRule>
  </conditionalFormatting>
  <conditionalFormatting sqref="J459">
    <cfRule type="expression" dxfId="1750" priority="430">
      <formula>B459&lt;H459</formula>
    </cfRule>
  </conditionalFormatting>
  <conditionalFormatting sqref="G459">
    <cfRule type="expression" dxfId="1749" priority="431">
      <formula>B459&lt;D459</formula>
    </cfRule>
  </conditionalFormatting>
  <conditionalFormatting sqref="F459">
    <cfRule type="expression" dxfId="1748" priority="432">
      <formula>B459&lt;D459</formula>
    </cfRule>
  </conditionalFormatting>
  <conditionalFormatting sqref="K457">
    <cfRule type="expression" dxfId="1747" priority="433">
      <formula>B457&lt;H457</formula>
    </cfRule>
  </conditionalFormatting>
  <conditionalFormatting sqref="J457">
    <cfRule type="expression" dxfId="1746" priority="434">
      <formula>B457&lt;H457</formula>
    </cfRule>
  </conditionalFormatting>
  <conditionalFormatting sqref="G457">
    <cfRule type="expression" dxfId="1745" priority="435">
      <formula>B457&lt;D457</formula>
    </cfRule>
  </conditionalFormatting>
  <conditionalFormatting sqref="F457">
    <cfRule type="expression" dxfId="1744" priority="436">
      <formula>B457&lt;D457</formula>
    </cfRule>
  </conditionalFormatting>
  <conditionalFormatting sqref="K455">
    <cfRule type="expression" dxfId="1743" priority="437">
      <formula>B455&gt;H455</formula>
    </cfRule>
  </conditionalFormatting>
  <conditionalFormatting sqref="J455">
    <cfRule type="expression" dxfId="1742" priority="438">
      <formula>B455&gt;H455</formula>
    </cfRule>
  </conditionalFormatting>
  <conditionalFormatting sqref="G455">
    <cfRule type="expression" dxfId="1741" priority="439">
      <formula>B455&gt;D455</formula>
    </cfRule>
  </conditionalFormatting>
  <conditionalFormatting sqref="F455">
    <cfRule type="expression" dxfId="1740" priority="440">
      <formula>B455&gt;D455</formula>
    </cfRule>
  </conditionalFormatting>
  <conditionalFormatting sqref="K454">
    <cfRule type="expression" dxfId="1739" priority="441">
      <formula>B454&gt;H454</formula>
    </cfRule>
  </conditionalFormatting>
  <conditionalFormatting sqref="J454">
    <cfRule type="expression" dxfId="1738" priority="442">
      <formula>B454&gt;H454</formula>
    </cfRule>
  </conditionalFormatting>
  <conditionalFormatting sqref="G454">
    <cfRule type="expression" dxfId="1737" priority="443">
      <formula>B454&gt;D454</formula>
    </cfRule>
  </conditionalFormatting>
  <conditionalFormatting sqref="F454">
    <cfRule type="expression" dxfId="1736" priority="444">
      <formula>B454&gt;D454</formula>
    </cfRule>
  </conditionalFormatting>
  <conditionalFormatting sqref="K453">
    <cfRule type="expression" dxfId="1735" priority="445">
      <formula>B453&gt;H453</formula>
    </cfRule>
  </conditionalFormatting>
  <conditionalFormatting sqref="J453">
    <cfRule type="expression" dxfId="1734" priority="446">
      <formula>B453&gt;H453</formula>
    </cfRule>
  </conditionalFormatting>
  <conditionalFormatting sqref="G453">
    <cfRule type="expression" dxfId="1733" priority="447">
      <formula>B453&gt;D453</formula>
    </cfRule>
  </conditionalFormatting>
  <conditionalFormatting sqref="F453">
    <cfRule type="expression" dxfId="1732" priority="448">
      <formula>B453&gt;D453</formula>
    </cfRule>
  </conditionalFormatting>
  <conditionalFormatting sqref="K452">
    <cfRule type="expression" dxfId="1731" priority="449">
      <formula>B452&gt;H452</formula>
    </cfRule>
  </conditionalFormatting>
  <conditionalFormatting sqref="J452">
    <cfRule type="expression" dxfId="1730" priority="450">
      <formula>B452&gt;H452</formula>
    </cfRule>
  </conditionalFormatting>
  <conditionalFormatting sqref="G452">
    <cfRule type="expression" dxfId="1729" priority="451">
      <formula>B452&gt;D452</formula>
    </cfRule>
  </conditionalFormatting>
  <conditionalFormatting sqref="F452">
    <cfRule type="expression" dxfId="1728" priority="452">
      <formula>B452&gt;D452</formula>
    </cfRule>
  </conditionalFormatting>
  <conditionalFormatting sqref="K451">
    <cfRule type="expression" dxfId="1727" priority="453">
      <formula>B451&gt;H451</formula>
    </cfRule>
  </conditionalFormatting>
  <conditionalFormatting sqref="J451">
    <cfRule type="expression" dxfId="1726" priority="454">
      <formula>B451&gt;H451</formula>
    </cfRule>
  </conditionalFormatting>
  <conditionalFormatting sqref="G451">
    <cfRule type="expression" dxfId="1725" priority="455">
      <formula>B451&gt;D451</formula>
    </cfRule>
  </conditionalFormatting>
  <conditionalFormatting sqref="F451">
    <cfRule type="expression" dxfId="1724" priority="456">
      <formula>B451&gt;D451</formula>
    </cfRule>
  </conditionalFormatting>
  <conditionalFormatting sqref="K450">
    <cfRule type="expression" dxfId="1723" priority="457">
      <formula>B450&gt;H450</formula>
    </cfRule>
  </conditionalFormatting>
  <conditionalFormatting sqref="J450">
    <cfRule type="expression" dxfId="1722" priority="458">
      <formula>B450&gt;H450</formula>
    </cfRule>
  </conditionalFormatting>
  <conditionalFormatting sqref="G450">
    <cfRule type="expression" dxfId="1721" priority="459">
      <formula>B450&gt;D450</formula>
    </cfRule>
  </conditionalFormatting>
  <conditionalFormatting sqref="F450">
    <cfRule type="expression" dxfId="1720" priority="460">
      <formula>B450&gt;D450</formula>
    </cfRule>
  </conditionalFormatting>
  <conditionalFormatting sqref="K449">
    <cfRule type="expression" dxfId="1719" priority="461">
      <formula>B449&gt;H449</formula>
    </cfRule>
  </conditionalFormatting>
  <conditionalFormatting sqref="J449">
    <cfRule type="expression" dxfId="1718" priority="462">
      <formula>B449&gt;H449</formula>
    </cfRule>
  </conditionalFormatting>
  <conditionalFormatting sqref="G449">
    <cfRule type="expression" dxfId="1717" priority="463">
      <formula>B449&gt;D449</formula>
    </cfRule>
  </conditionalFormatting>
  <conditionalFormatting sqref="F449">
    <cfRule type="expression" dxfId="1716" priority="464">
      <formula>B449&gt;D449</formula>
    </cfRule>
  </conditionalFormatting>
  <conditionalFormatting sqref="K448">
    <cfRule type="expression" dxfId="1715" priority="465">
      <formula>B448&lt;H448</formula>
    </cfRule>
  </conditionalFormatting>
  <conditionalFormatting sqref="J448">
    <cfRule type="expression" dxfId="1714" priority="466">
      <formula>B448&lt;H448</formula>
    </cfRule>
  </conditionalFormatting>
  <conditionalFormatting sqref="G448">
    <cfRule type="expression" dxfId="1713" priority="467">
      <formula>B448&lt;D448</formula>
    </cfRule>
  </conditionalFormatting>
  <conditionalFormatting sqref="F448">
    <cfRule type="expression" dxfId="1712" priority="468">
      <formula>B448&lt;D448</formula>
    </cfRule>
  </conditionalFormatting>
  <conditionalFormatting sqref="K447">
    <cfRule type="expression" dxfId="1711" priority="469">
      <formula>B447&lt;H447</formula>
    </cfRule>
  </conditionalFormatting>
  <conditionalFormatting sqref="J447">
    <cfRule type="expression" dxfId="1710" priority="470">
      <formula>B447&lt;H447</formula>
    </cfRule>
  </conditionalFormatting>
  <conditionalFormatting sqref="G447">
    <cfRule type="expression" dxfId="1709" priority="471">
      <formula>B447&lt;D447</formula>
    </cfRule>
  </conditionalFormatting>
  <conditionalFormatting sqref="F447">
    <cfRule type="expression" dxfId="1708" priority="472">
      <formula>B447&lt;D447</formula>
    </cfRule>
  </conditionalFormatting>
  <conditionalFormatting sqref="K446">
    <cfRule type="expression" dxfId="1707" priority="473">
      <formula>B446&lt;H446</formula>
    </cfRule>
  </conditionalFormatting>
  <conditionalFormatting sqref="J446">
    <cfRule type="expression" dxfId="1706" priority="474">
      <formula>B446&lt;H446</formula>
    </cfRule>
  </conditionalFormatting>
  <conditionalFormatting sqref="G446">
    <cfRule type="expression" dxfId="1705" priority="475">
      <formula>B446&lt;D446</formula>
    </cfRule>
  </conditionalFormatting>
  <conditionalFormatting sqref="F446">
    <cfRule type="expression" dxfId="1704" priority="476">
      <formula>B446&lt;D446</formula>
    </cfRule>
  </conditionalFormatting>
  <conditionalFormatting sqref="K445">
    <cfRule type="expression" dxfId="1703" priority="477">
      <formula>B445&lt;H445</formula>
    </cfRule>
  </conditionalFormatting>
  <conditionalFormatting sqref="J445">
    <cfRule type="expression" dxfId="1702" priority="478">
      <formula>B445&lt;H445</formula>
    </cfRule>
  </conditionalFormatting>
  <conditionalFormatting sqref="G445">
    <cfRule type="expression" dxfId="1701" priority="479">
      <formula>B445&lt;D445</formula>
    </cfRule>
  </conditionalFormatting>
  <conditionalFormatting sqref="F445">
    <cfRule type="expression" dxfId="1700" priority="480">
      <formula>B445&lt;D445</formula>
    </cfRule>
  </conditionalFormatting>
  <conditionalFormatting sqref="K444">
    <cfRule type="expression" dxfId="1699" priority="481">
      <formula>B444&lt;H444</formula>
    </cfRule>
  </conditionalFormatting>
  <conditionalFormatting sqref="J444">
    <cfRule type="expression" dxfId="1698" priority="482">
      <formula>B444&lt;H444</formula>
    </cfRule>
  </conditionalFormatting>
  <conditionalFormatting sqref="G444">
    <cfRule type="expression" dxfId="1697" priority="483">
      <formula>B444&lt;D444</formula>
    </cfRule>
  </conditionalFormatting>
  <conditionalFormatting sqref="F444">
    <cfRule type="expression" dxfId="1696" priority="484">
      <formula>B444&lt;D444</formula>
    </cfRule>
  </conditionalFormatting>
  <conditionalFormatting sqref="K443">
    <cfRule type="expression" dxfId="1695" priority="485">
      <formula>B443&lt;H443</formula>
    </cfRule>
  </conditionalFormatting>
  <conditionalFormatting sqref="J443">
    <cfRule type="expression" dxfId="1694" priority="486">
      <formula>B443&lt;H443</formula>
    </cfRule>
  </conditionalFormatting>
  <conditionalFormatting sqref="G443">
    <cfRule type="expression" dxfId="1693" priority="487">
      <formula>B443&lt;D443</formula>
    </cfRule>
  </conditionalFormatting>
  <conditionalFormatting sqref="F443">
    <cfRule type="expression" dxfId="1692" priority="488">
      <formula>B443&lt;D443</formula>
    </cfRule>
  </conditionalFormatting>
  <conditionalFormatting sqref="K442">
    <cfRule type="expression" dxfId="1691" priority="489">
      <formula>B442&lt;H442</formula>
    </cfRule>
  </conditionalFormatting>
  <conditionalFormatting sqref="J442">
    <cfRule type="expression" dxfId="1690" priority="490">
      <formula>B442&lt;H442</formula>
    </cfRule>
  </conditionalFormatting>
  <conditionalFormatting sqref="G442">
    <cfRule type="expression" dxfId="1689" priority="491">
      <formula>B442&lt;D442</formula>
    </cfRule>
  </conditionalFormatting>
  <conditionalFormatting sqref="F442">
    <cfRule type="expression" dxfId="1688" priority="492">
      <formula>B442&lt;D442</formula>
    </cfRule>
  </conditionalFormatting>
  <conditionalFormatting sqref="K440">
    <cfRule type="expression" dxfId="1687" priority="493">
      <formula>B440&lt;H440</formula>
    </cfRule>
  </conditionalFormatting>
  <conditionalFormatting sqref="J440">
    <cfRule type="expression" dxfId="1686" priority="494">
      <formula>B440&lt;H440</formula>
    </cfRule>
  </conditionalFormatting>
  <conditionalFormatting sqref="G440">
    <cfRule type="expression" dxfId="1685" priority="495">
      <formula>B440&lt;D440</formula>
    </cfRule>
  </conditionalFormatting>
  <conditionalFormatting sqref="F440">
    <cfRule type="expression" dxfId="1684" priority="496">
      <formula>B440&lt;D440</formula>
    </cfRule>
  </conditionalFormatting>
  <conditionalFormatting sqref="K438">
    <cfRule type="expression" dxfId="1683" priority="497">
      <formula>B438&gt;H438</formula>
    </cfRule>
  </conditionalFormatting>
  <conditionalFormatting sqref="J438">
    <cfRule type="expression" dxfId="1682" priority="498">
      <formula>B438&gt;H438</formula>
    </cfRule>
  </conditionalFormatting>
  <conditionalFormatting sqref="G438">
    <cfRule type="expression" dxfId="1681" priority="499">
      <formula>B438&gt;D438</formula>
    </cfRule>
  </conditionalFormatting>
  <conditionalFormatting sqref="F438">
    <cfRule type="expression" dxfId="1680" priority="500">
      <formula>B438&gt;D438</formula>
    </cfRule>
  </conditionalFormatting>
  <conditionalFormatting sqref="K437">
    <cfRule type="expression" dxfId="1679" priority="501">
      <formula>B437&lt;H437</formula>
    </cfRule>
  </conditionalFormatting>
  <conditionalFormatting sqref="J437">
    <cfRule type="expression" dxfId="1678" priority="502">
      <formula>B437&lt;H437</formula>
    </cfRule>
  </conditionalFormatting>
  <conditionalFormatting sqref="G437">
    <cfRule type="expression" dxfId="1677" priority="503">
      <formula>B437&lt;D437</formula>
    </cfRule>
  </conditionalFormatting>
  <conditionalFormatting sqref="F437">
    <cfRule type="expression" dxfId="1676" priority="504">
      <formula>B437&lt;D437</formula>
    </cfRule>
  </conditionalFormatting>
  <conditionalFormatting sqref="K436">
    <cfRule type="expression" dxfId="1675" priority="505">
      <formula>B436&lt;H436</formula>
    </cfRule>
  </conditionalFormatting>
  <conditionalFormatting sqref="J436">
    <cfRule type="expression" dxfId="1674" priority="506">
      <formula>B436&lt;H436</formula>
    </cfRule>
  </conditionalFormatting>
  <conditionalFormatting sqref="G436">
    <cfRule type="expression" dxfId="1673" priority="507">
      <formula>B436&lt;D436</formula>
    </cfRule>
  </conditionalFormatting>
  <conditionalFormatting sqref="F436">
    <cfRule type="expression" dxfId="1672" priority="508">
      <formula>B436&lt;D436</formula>
    </cfRule>
  </conditionalFormatting>
  <conditionalFormatting sqref="K435">
    <cfRule type="expression" dxfId="1671" priority="509">
      <formula>B435&lt;H435</formula>
    </cfRule>
  </conditionalFormatting>
  <conditionalFormatting sqref="J435">
    <cfRule type="expression" dxfId="1670" priority="510">
      <formula>B435&lt;H435</formula>
    </cfRule>
  </conditionalFormatting>
  <conditionalFormatting sqref="G435">
    <cfRule type="expression" dxfId="1669" priority="511">
      <formula>B435&lt;D435</formula>
    </cfRule>
  </conditionalFormatting>
  <conditionalFormatting sqref="F435">
    <cfRule type="expression" dxfId="1668" priority="512">
      <formula>B435&lt;D435</formula>
    </cfRule>
  </conditionalFormatting>
  <conditionalFormatting sqref="K434">
    <cfRule type="expression" dxfId="1667" priority="513">
      <formula>B434&gt;H434</formula>
    </cfRule>
  </conditionalFormatting>
  <conditionalFormatting sqref="J434">
    <cfRule type="expression" dxfId="1666" priority="514">
      <formula>B434&gt;H434</formula>
    </cfRule>
  </conditionalFormatting>
  <conditionalFormatting sqref="G434">
    <cfRule type="expression" dxfId="1665" priority="515">
      <formula>B434&gt;D434</formula>
    </cfRule>
  </conditionalFormatting>
  <conditionalFormatting sqref="F434">
    <cfRule type="expression" dxfId="1664" priority="516">
      <formula>B434&gt;D434</formula>
    </cfRule>
  </conditionalFormatting>
  <conditionalFormatting sqref="K433">
    <cfRule type="expression" dxfId="1663" priority="517">
      <formula>B433&gt;H433</formula>
    </cfRule>
  </conditionalFormatting>
  <conditionalFormatting sqref="J433">
    <cfRule type="expression" dxfId="1662" priority="518">
      <formula>B433&gt;H433</formula>
    </cfRule>
  </conditionalFormatting>
  <conditionalFormatting sqref="G433">
    <cfRule type="expression" dxfId="1661" priority="519">
      <formula>B433&gt;D433</formula>
    </cfRule>
  </conditionalFormatting>
  <conditionalFormatting sqref="F433">
    <cfRule type="expression" dxfId="1660" priority="520">
      <formula>B433&gt;D433</formula>
    </cfRule>
  </conditionalFormatting>
  <conditionalFormatting sqref="K432">
    <cfRule type="expression" dxfId="1659" priority="521">
      <formula>B432&gt;H432</formula>
    </cfRule>
  </conditionalFormatting>
  <conditionalFormatting sqref="J432">
    <cfRule type="expression" dxfId="1658" priority="522">
      <formula>B432&gt;H432</formula>
    </cfRule>
  </conditionalFormatting>
  <conditionalFormatting sqref="G432">
    <cfRule type="expression" dxfId="1657" priority="523">
      <formula>B432&gt;D432</formula>
    </cfRule>
  </conditionalFormatting>
  <conditionalFormatting sqref="F432">
    <cfRule type="expression" dxfId="1656" priority="524">
      <formula>B432&gt;D432</formula>
    </cfRule>
  </conditionalFormatting>
  <conditionalFormatting sqref="K431">
    <cfRule type="expression" dxfId="1655" priority="525">
      <formula>B431&gt;H431</formula>
    </cfRule>
  </conditionalFormatting>
  <conditionalFormatting sqref="J431">
    <cfRule type="expression" dxfId="1654" priority="526">
      <formula>B431&gt;H431</formula>
    </cfRule>
  </conditionalFormatting>
  <conditionalFormatting sqref="G431">
    <cfRule type="expression" dxfId="1653" priority="527">
      <formula>B431&gt;D431</formula>
    </cfRule>
  </conditionalFormatting>
  <conditionalFormatting sqref="F431">
    <cfRule type="expression" dxfId="1652" priority="528">
      <formula>B431&gt;D431</formula>
    </cfRule>
  </conditionalFormatting>
  <conditionalFormatting sqref="K430">
    <cfRule type="expression" dxfId="1651" priority="529">
      <formula>B430&gt;H430</formula>
    </cfRule>
  </conditionalFormatting>
  <conditionalFormatting sqref="J430">
    <cfRule type="expression" dxfId="1650" priority="530">
      <formula>B430&gt;H430</formula>
    </cfRule>
  </conditionalFormatting>
  <conditionalFormatting sqref="G430">
    <cfRule type="expression" dxfId="1649" priority="531">
      <formula>B430&gt;D430</formula>
    </cfRule>
  </conditionalFormatting>
  <conditionalFormatting sqref="F430">
    <cfRule type="expression" dxfId="1648" priority="532">
      <formula>B430&gt;D430</formula>
    </cfRule>
  </conditionalFormatting>
  <conditionalFormatting sqref="K429">
    <cfRule type="expression" dxfId="1647" priority="533">
      <formula>B429&gt;H429</formula>
    </cfRule>
  </conditionalFormatting>
  <conditionalFormatting sqref="J429">
    <cfRule type="expression" dxfId="1646" priority="534">
      <formula>B429&gt;H429</formula>
    </cfRule>
  </conditionalFormatting>
  <conditionalFormatting sqref="G429">
    <cfRule type="expression" dxfId="1645" priority="535">
      <formula>B429&gt;D429</formula>
    </cfRule>
  </conditionalFormatting>
  <conditionalFormatting sqref="F429">
    <cfRule type="expression" dxfId="1644" priority="536">
      <formula>B429&gt;D429</formula>
    </cfRule>
  </conditionalFormatting>
  <conditionalFormatting sqref="K428">
    <cfRule type="expression" dxfId="1643" priority="537">
      <formula>B428&gt;H428</formula>
    </cfRule>
  </conditionalFormatting>
  <conditionalFormatting sqref="J428">
    <cfRule type="expression" dxfId="1642" priority="538">
      <formula>B428&gt;H428</formula>
    </cfRule>
  </conditionalFormatting>
  <conditionalFormatting sqref="G428">
    <cfRule type="expression" dxfId="1641" priority="539">
      <formula>B428&gt;D428</formula>
    </cfRule>
  </conditionalFormatting>
  <conditionalFormatting sqref="F428">
    <cfRule type="expression" dxfId="1640" priority="540">
      <formula>B428&gt;D428</formula>
    </cfRule>
  </conditionalFormatting>
  <conditionalFormatting sqref="K427">
    <cfRule type="expression" dxfId="1639" priority="541">
      <formula>B427&gt;H427</formula>
    </cfRule>
  </conditionalFormatting>
  <conditionalFormatting sqref="J427">
    <cfRule type="expression" dxfId="1638" priority="542">
      <formula>B427&gt;H427</formula>
    </cfRule>
  </conditionalFormatting>
  <conditionalFormatting sqref="G427">
    <cfRule type="expression" dxfId="1637" priority="543">
      <formula>B427&gt;D427</formula>
    </cfRule>
  </conditionalFormatting>
  <conditionalFormatting sqref="F427">
    <cfRule type="expression" dxfId="1636" priority="544">
      <formula>B427&gt;D427</formula>
    </cfRule>
  </conditionalFormatting>
  <conditionalFormatting sqref="K426">
    <cfRule type="expression" dxfId="1635" priority="545">
      <formula>B426&gt;H426</formula>
    </cfRule>
  </conditionalFormatting>
  <conditionalFormatting sqref="J426">
    <cfRule type="expression" dxfId="1634" priority="546">
      <formula>B426&gt;H426</formula>
    </cfRule>
  </conditionalFormatting>
  <conditionalFormatting sqref="G426">
    <cfRule type="expression" dxfId="1633" priority="547">
      <formula>B426&gt;D426</formula>
    </cfRule>
  </conditionalFormatting>
  <conditionalFormatting sqref="F426">
    <cfRule type="expression" dxfId="1632" priority="548">
      <formula>B426&gt;D426</formula>
    </cfRule>
  </conditionalFormatting>
  <conditionalFormatting sqref="K425">
    <cfRule type="expression" dxfId="1631" priority="549">
      <formula>B425&gt;H425</formula>
    </cfRule>
  </conditionalFormatting>
  <conditionalFormatting sqref="J425">
    <cfRule type="expression" dxfId="1630" priority="550">
      <formula>B425&gt;H425</formula>
    </cfRule>
  </conditionalFormatting>
  <conditionalFormatting sqref="G425">
    <cfRule type="expression" dxfId="1629" priority="551">
      <formula>B425&gt;D425</formula>
    </cfRule>
  </conditionalFormatting>
  <conditionalFormatting sqref="F425">
    <cfRule type="expression" dxfId="1628" priority="552">
      <formula>B425&gt;D425</formula>
    </cfRule>
  </conditionalFormatting>
  <conditionalFormatting sqref="K424">
    <cfRule type="expression" dxfId="1627" priority="553">
      <formula>B424&gt;H424</formula>
    </cfRule>
  </conditionalFormatting>
  <conditionalFormatting sqref="J424">
    <cfRule type="expression" dxfId="1626" priority="554">
      <formula>B424&gt;H424</formula>
    </cfRule>
  </conditionalFormatting>
  <conditionalFormatting sqref="G424">
    <cfRule type="expression" dxfId="1625" priority="555">
      <formula>B424&gt;D424</formula>
    </cfRule>
  </conditionalFormatting>
  <conditionalFormatting sqref="F424">
    <cfRule type="expression" dxfId="1624" priority="556">
      <formula>B424&gt;D424</formula>
    </cfRule>
  </conditionalFormatting>
  <conditionalFormatting sqref="K423">
    <cfRule type="expression" dxfId="1623" priority="557">
      <formula>B423&gt;H423</formula>
    </cfRule>
  </conditionalFormatting>
  <conditionalFormatting sqref="J423">
    <cfRule type="expression" dxfId="1622" priority="558">
      <formula>B423&gt;H423</formula>
    </cfRule>
  </conditionalFormatting>
  <conditionalFormatting sqref="G423">
    <cfRule type="expression" dxfId="1621" priority="559">
      <formula>B423&gt;D423</formula>
    </cfRule>
  </conditionalFormatting>
  <conditionalFormatting sqref="F423">
    <cfRule type="expression" dxfId="1620" priority="560">
      <formula>B423&gt;D423</formula>
    </cfRule>
  </conditionalFormatting>
  <conditionalFormatting sqref="K422">
    <cfRule type="expression" dxfId="1619" priority="561">
      <formula>B422&gt;H422</formula>
    </cfRule>
  </conditionalFormatting>
  <conditionalFormatting sqref="J422">
    <cfRule type="expression" dxfId="1618" priority="562">
      <formula>B422&gt;H422</formula>
    </cfRule>
  </conditionalFormatting>
  <conditionalFormatting sqref="G422">
    <cfRule type="expression" dxfId="1617" priority="563">
      <formula>B422&gt;D422</formula>
    </cfRule>
  </conditionalFormatting>
  <conditionalFormatting sqref="F422">
    <cfRule type="expression" dxfId="1616" priority="564">
      <formula>B422&gt;D422</formula>
    </cfRule>
  </conditionalFormatting>
  <conditionalFormatting sqref="K421">
    <cfRule type="expression" dxfId="1615" priority="565">
      <formula>B421&gt;H421</formula>
    </cfRule>
  </conditionalFormatting>
  <conditionalFormatting sqref="J421">
    <cfRule type="expression" dxfId="1614" priority="566">
      <formula>B421&gt;H421</formula>
    </cfRule>
  </conditionalFormatting>
  <conditionalFormatting sqref="G421">
    <cfRule type="expression" dxfId="1613" priority="567">
      <formula>B421&gt;D421</formula>
    </cfRule>
  </conditionalFormatting>
  <conditionalFormatting sqref="F421">
    <cfRule type="expression" dxfId="1612" priority="568">
      <formula>B421&gt;D421</formula>
    </cfRule>
  </conditionalFormatting>
  <conditionalFormatting sqref="K420">
    <cfRule type="expression" dxfId="1611" priority="569">
      <formula>B420&lt;H420</formula>
    </cfRule>
  </conditionalFormatting>
  <conditionalFormatting sqref="J420">
    <cfRule type="expression" dxfId="1610" priority="570">
      <formula>B420&lt;H420</formula>
    </cfRule>
  </conditionalFormatting>
  <conditionalFormatting sqref="G420">
    <cfRule type="expression" dxfId="1609" priority="571">
      <formula>B420&lt;D420</formula>
    </cfRule>
  </conditionalFormatting>
  <conditionalFormatting sqref="F420">
    <cfRule type="expression" dxfId="1608" priority="572">
      <formula>B420&lt;D420</formula>
    </cfRule>
  </conditionalFormatting>
  <conditionalFormatting sqref="K419">
    <cfRule type="expression" dxfId="1607" priority="573">
      <formula>B419&lt;H419</formula>
    </cfRule>
  </conditionalFormatting>
  <conditionalFormatting sqref="J419">
    <cfRule type="expression" dxfId="1606" priority="574">
      <formula>B419&lt;H419</formula>
    </cfRule>
  </conditionalFormatting>
  <conditionalFormatting sqref="G419">
    <cfRule type="expression" dxfId="1605" priority="575">
      <formula>B419&lt;D419</formula>
    </cfRule>
  </conditionalFormatting>
  <conditionalFormatting sqref="F419">
    <cfRule type="expression" dxfId="1604" priority="576">
      <formula>B419&lt;D419</formula>
    </cfRule>
  </conditionalFormatting>
  <conditionalFormatting sqref="K418">
    <cfRule type="expression" dxfId="1603" priority="577">
      <formula>B418&lt;H418</formula>
    </cfRule>
  </conditionalFormatting>
  <conditionalFormatting sqref="J418">
    <cfRule type="expression" dxfId="1602" priority="578">
      <formula>B418&lt;H418</formula>
    </cfRule>
  </conditionalFormatting>
  <conditionalFormatting sqref="G418">
    <cfRule type="expression" dxfId="1601" priority="579">
      <formula>B418&lt;D418</formula>
    </cfRule>
  </conditionalFormatting>
  <conditionalFormatting sqref="F418">
    <cfRule type="expression" dxfId="1600" priority="580">
      <formula>B418&lt;D418</formula>
    </cfRule>
  </conditionalFormatting>
  <conditionalFormatting sqref="K417">
    <cfRule type="expression" dxfId="1599" priority="581">
      <formula>B417&lt;H417</formula>
    </cfRule>
  </conditionalFormatting>
  <conditionalFormatting sqref="J417">
    <cfRule type="expression" dxfId="1598" priority="582">
      <formula>B417&lt;H417</formula>
    </cfRule>
  </conditionalFormatting>
  <conditionalFormatting sqref="G417">
    <cfRule type="expression" dxfId="1597" priority="583">
      <formula>B417&lt;D417</formula>
    </cfRule>
  </conditionalFormatting>
  <conditionalFormatting sqref="F417">
    <cfRule type="expression" dxfId="1596" priority="584">
      <formula>B417&lt;D417</formula>
    </cfRule>
  </conditionalFormatting>
  <conditionalFormatting sqref="K416">
    <cfRule type="expression" dxfId="1595" priority="585">
      <formula>B416&lt;H416</formula>
    </cfRule>
  </conditionalFormatting>
  <conditionalFormatting sqref="J416">
    <cfRule type="expression" dxfId="1594" priority="586">
      <formula>B416&lt;H416</formula>
    </cfRule>
  </conditionalFormatting>
  <conditionalFormatting sqref="G416">
    <cfRule type="expression" dxfId="1593" priority="587">
      <formula>B416&lt;D416</formula>
    </cfRule>
  </conditionalFormatting>
  <conditionalFormatting sqref="F416">
    <cfRule type="expression" dxfId="1592" priority="588">
      <formula>B416&lt;D416</formula>
    </cfRule>
  </conditionalFormatting>
  <conditionalFormatting sqref="K415">
    <cfRule type="expression" dxfId="1591" priority="589">
      <formula>B415&lt;H415</formula>
    </cfRule>
  </conditionalFormatting>
  <conditionalFormatting sqref="J415">
    <cfRule type="expression" dxfId="1590" priority="590">
      <formula>B415&lt;H415</formula>
    </cfRule>
  </conditionalFormatting>
  <conditionalFormatting sqref="G415">
    <cfRule type="expression" dxfId="1589" priority="591">
      <formula>B415&lt;D415</formula>
    </cfRule>
  </conditionalFormatting>
  <conditionalFormatting sqref="F415">
    <cfRule type="expression" dxfId="1588" priority="592">
      <formula>B415&lt;D415</formula>
    </cfRule>
  </conditionalFormatting>
  <conditionalFormatting sqref="K414">
    <cfRule type="expression" dxfId="1587" priority="593">
      <formula>B414&lt;H414</formula>
    </cfRule>
  </conditionalFormatting>
  <conditionalFormatting sqref="J414">
    <cfRule type="expression" dxfId="1586" priority="594">
      <formula>B414&lt;H414</formula>
    </cfRule>
  </conditionalFormatting>
  <conditionalFormatting sqref="G414">
    <cfRule type="expression" dxfId="1585" priority="595">
      <formula>B414&lt;D414</formula>
    </cfRule>
  </conditionalFormatting>
  <conditionalFormatting sqref="F414">
    <cfRule type="expression" dxfId="1584" priority="596">
      <formula>B414&lt;D414</formula>
    </cfRule>
  </conditionalFormatting>
  <conditionalFormatting sqref="K413">
    <cfRule type="expression" dxfId="1583" priority="597">
      <formula>B413&lt;H413</formula>
    </cfRule>
  </conditionalFormatting>
  <conditionalFormatting sqref="J413">
    <cfRule type="expression" dxfId="1582" priority="598">
      <formula>B413&lt;H413</formula>
    </cfRule>
  </conditionalFormatting>
  <conditionalFormatting sqref="G413">
    <cfRule type="expression" dxfId="1581" priority="599">
      <formula>B413&lt;D413</formula>
    </cfRule>
  </conditionalFormatting>
  <conditionalFormatting sqref="F413">
    <cfRule type="expression" dxfId="1580" priority="600">
      <formula>B413&lt;D413</formula>
    </cfRule>
  </conditionalFormatting>
  <conditionalFormatting sqref="K412">
    <cfRule type="expression" dxfId="1579" priority="601">
      <formula>B412&lt;H412</formula>
    </cfRule>
  </conditionalFormatting>
  <conditionalFormatting sqref="J412">
    <cfRule type="expression" dxfId="1578" priority="602">
      <formula>B412&lt;H412</formula>
    </cfRule>
  </conditionalFormatting>
  <conditionalFormatting sqref="G412">
    <cfRule type="expression" dxfId="1577" priority="603">
      <formula>B412&lt;D412</formula>
    </cfRule>
  </conditionalFormatting>
  <conditionalFormatting sqref="F412">
    <cfRule type="expression" dxfId="1576" priority="604">
      <formula>B412&lt;D412</formula>
    </cfRule>
  </conditionalFormatting>
  <conditionalFormatting sqref="K411">
    <cfRule type="expression" dxfId="1575" priority="605">
      <formula>B411&lt;H411</formula>
    </cfRule>
  </conditionalFormatting>
  <conditionalFormatting sqref="J411">
    <cfRule type="expression" dxfId="1574" priority="606">
      <formula>B411&lt;H411</formula>
    </cfRule>
  </conditionalFormatting>
  <conditionalFormatting sqref="G411">
    <cfRule type="expression" dxfId="1573" priority="607">
      <formula>B411&lt;D411</formula>
    </cfRule>
  </conditionalFormatting>
  <conditionalFormatting sqref="F411">
    <cfRule type="expression" dxfId="1572" priority="608">
      <formula>B411&lt;D411</formula>
    </cfRule>
  </conditionalFormatting>
  <conditionalFormatting sqref="K410">
    <cfRule type="expression" dxfId="1571" priority="609">
      <formula>B410&lt;H410</formula>
    </cfRule>
  </conditionalFormatting>
  <conditionalFormatting sqref="J410">
    <cfRule type="expression" dxfId="1570" priority="610">
      <formula>B410&lt;H410</formula>
    </cfRule>
  </conditionalFormatting>
  <conditionalFormatting sqref="G410">
    <cfRule type="expression" dxfId="1569" priority="611">
      <formula>B410&lt;D410</formula>
    </cfRule>
  </conditionalFormatting>
  <conditionalFormatting sqref="F410">
    <cfRule type="expression" dxfId="1568" priority="612">
      <formula>B410&lt;D410</formula>
    </cfRule>
  </conditionalFormatting>
  <conditionalFormatting sqref="K409">
    <cfRule type="expression" dxfId="1567" priority="613">
      <formula>B409&gt;H409</formula>
    </cfRule>
  </conditionalFormatting>
  <conditionalFormatting sqref="J409">
    <cfRule type="expression" dxfId="1566" priority="614">
      <formula>B409&gt;H409</formula>
    </cfRule>
  </conditionalFormatting>
  <conditionalFormatting sqref="G409">
    <cfRule type="expression" dxfId="1565" priority="615">
      <formula>B409&gt;D409</formula>
    </cfRule>
  </conditionalFormatting>
  <conditionalFormatting sqref="F409">
    <cfRule type="expression" dxfId="1564" priority="616">
      <formula>B409&gt;D409</formula>
    </cfRule>
  </conditionalFormatting>
  <conditionalFormatting sqref="K408">
    <cfRule type="expression" dxfId="1563" priority="617">
      <formula>B408&gt;H408</formula>
    </cfRule>
  </conditionalFormatting>
  <conditionalFormatting sqref="J408">
    <cfRule type="expression" dxfId="1562" priority="618">
      <formula>B408&gt;H408</formula>
    </cfRule>
  </conditionalFormatting>
  <conditionalFormatting sqref="G408">
    <cfRule type="expression" dxfId="1561" priority="619">
      <formula>B408&gt;D408</formula>
    </cfRule>
  </conditionalFormatting>
  <conditionalFormatting sqref="F408">
    <cfRule type="expression" dxfId="1560" priority="620">
      <formula>B408&gt;D408</formula>
    </cfRule>
  </conditionalFormatting>
  <conditionalFormatting sqref="K407">
    <cfRule type="expression" dxfId="1559" priority="621">
      <formula>B407&gt;H407</formula>
    </cfRule>
  </conditionalFormatting>
  <conditionalFormatting sqref="J407">
    <cfRule type="expression" dxfId="1558" priority="622">
      <formula>B407&gt;H407</formula>
    </cfRule>
  </conditionalFormatting>
  <conditionalFormatting sqref="G407">
    <cfRule type="expression" dxfId="1557" priority="623">
      <formula>B407&gt;D407</formula>
    </cfRule>
  </conditionalFormatting>
  <conditionalFormatting sqref="F407">
    <cfRule type="expression" dxfId="1556" priority="624">
      <formula>B407&gt;D407</formula>
    </cfRule>
  </conditionalFormatting>
  <conditionalFormatting sqref="K406">
    <cfRule type="expression" dxfId="1555" priority="625">
      <formula>B406&gt;H406</formula>
    </cfRule>
  </conditionalFormatting>
  <conditionalFormatting sqref="J406">
    <cfRule type="expression" dxfId="1554" priority="626">
      <formula>B406&gt;H406</formula>
    </cfRule>
  </conditionalFormatting>
  <conditionalFormatting sqref="G406">
    <cfRule type="expression" dxfId="1553" priority="627">
      <formula>B406&gt;D406</formula>
    </cfRule>
  </conditionalFormatting>
  <conditionalFormatting sqref="F406">
    <cfRule type="expression" dxfId="1552" priority="628">
      <formula>B406&gt;D406</formula>
    </cfRule>
  </conditionalFormatting>
  <conditionalFormatting sqref="K405">
    <cfRule type="expression" dxfId="1551" priority="629">
      <formula>B405&gt;H405</formula>
    </cfRule>
  </conditionalFormatting>
  <conditionalFormatting sqref="J405">
    <cfRule type="expression" dxfId="1550" priority="630">
      <formula>B405&gt;H405</formula>
    </cfRule>
  </conditionalFormatting>
  <conditionalFormatting sqref="G405">
    <cfRule type="expression" dxfId="1549" priority="631">
      <formula>B405&gt;D405</formula>
    </cfRule>
  </conditionalFormatting>
  <conditionalFormatting sqref="F405">
    <cfRule type="expression" dxfId="1548" priority="632">
      <formula>B405&gt;D405</formula>
    </cfRule>
  </conditionalFormatting>
  <conditionalFormatting sqref="K404">
    <cfRule type="expression" dxfId="1547" priority="633">
      <formula>B404&gt;H404</formula>
    </cfRule>
  </conditionalFormatting>
  <conditionalFormatting sqref="J404">
    <cfRule type="expression" dxfId="1546" priority="634">
      <formula>B404&gt;H404</formula>
    </cfRule>
  </conditionalFormatting>
  <conditionalFormatting sqref="G404">
    <cfRule type="expression" dxfId="1545" priority="635">
      <formula>B404&gt;D404</formula>
    </cfRule>
  </conditionalFormatting>
  <conditionalFormatting sqref="F404">
    <cfRule type="expression" dxfId="1544" priority="636">
      <formula>B404&gt;D404</formula>
    </cfRule>
  </conditionalFormatting>
  <conditionalFormatting sqref="K402">
    <cfRule type="expression" dxfId="1543" priority="637">
      <formula>B402&lt;H402</formula>
    </cfRule>
  </conditionalFormatting>
  <conditionalFormatting sqref="J402">
    <cfRule type="expression" dxfId="1542" priority="638">
      <formula>B402&lt;H402</formula>
    </cfRule>
  </conditionalFormatting>
  <conditionalFormatting sqref="G402">
    <cfRule type="expression" dxfId="1541" priority="639">
      <formula>B402&lt;D402</formula>
    </cfRule>
  </conditionalFormatting>
  <conditionalFormatting sqref="F402">
    <cfRule type="expression" dxfId="1540" priority="640">
      <formula>B402&lt;D402</formula>
    </cfRule>
  </conditionalFormatting>
  <conditionalFormatting sqref="K400">
    <cfRule type="expression" dxfId="1539" priority="641">
      <formula>B400&gt;H400</formula>
    </cfRule>
  </conditionalFormatting>
  <conditionalFormatting sqref="J400">
    <cfRule type="expression" dxfId="1538" priority="642">
      <formula>B400&gt;H400</formula>
    </cfRule>
  </conditionalFormatting>
  <conditionalFormatting sqref="G400">
    <cfRule type="expression" dxfId="1537" priority="643">
      <formula>B400&gt;D400</formula>
    </cfRule>
  </conditionalFormatting>
  <conditionalFormatting sqref="F400">
    <cfRule type="expression" dxfId="1536" priority="644">
      <formula>B400&gt;D400</formula>
    </cfRule>
  </conditionalFormatting>
  <conditionalFormatting sqref="K399">
    <cfRule type="expression" dxfId="1535" priority="645">
      <formula>B399&gt;H399</formula>
    </cfRule>
  </conditionalFormatting>
  <conditionalFormatting sqref="J399">
    <cfRule type="expression" dxfId="1534" priority="646">
      <formula>B399&gt;H399</formula>
    </cfRule>
  </conditionalFormatting>
  <conditionalFormatting sqref="G399">
    <cfRule type="expression" dxfId="1533" priority="647">
      <formula>B399&gt;D399</formula>
    </cfRule>
  </conditionalFormatting>
  <conditionalFormatting sqref="F399">
    <cfRule type="expression" dxfId="1532" priority="648">
      <formula>B399&gt;D399</formula>
    </cfRule>
  </conditionalFormatting>
  <conditionalFormatting sqref="K398">
    <cfRule type="expression" dxfId="1531" priority="649">
      <formula>B398&gt;H398</formula>
    </cfRule>
  </conditionalFormatting>
  <conditionalFormatting sqref="J398">
    <cfRule type="expression" dxfId="1530" priority="650">
      <formula>B398&gt;H398</formula>
    </cfRule>
  </conditionalFormatting>
  <conditionalFormatting sqref="G398">
    <cfRule type="expression" dxfId="1529" priority="651">
      <formula>B398&gt;D398</formula>
    </cfRule>
  </conditionalFormatting>
  <conditionalFormatting sqref="F398">
    <cfRule type="expression" dxfId="1528" priority="652">
      <formula>B398&gt;D398</formula>
    </cfRule>
  </conditionalFormatting>
  <conditionalFormatting sqref="K397">
    <cfRule type="expression" dxfId="1527" priority="653">
      <formula>B397&gt;H397</formula>
    </cfRule>
  </conditionalFormatting>
  <conditionalFormatting sqref="J397">
    <cfRule type="expression" dxfId="1526" priority="654">
      <formula>B397&gt;H397</formula>
    </cfRule>
  </conditionalFormatting>
  <conditionalFormatting sqref="G397">
    <cfRule type="expression" dxfId="1525" priority="655">
      <formula>B397&gt;D397</formula>
    </cfRule>
  </conditionalFormatting>
  <conditionalFormatting sqref="F397">
    <cfRule type="expression" dxfId="1524" priority="656">
      <formula>B397&gt;D397</formula>
    </cfRule>
  </conditionalFormatting>
  <conditionalFormatting sqref="K396">
    <cfRule type="expression" dxfId="1523" priority="657">
      <formula>B396&gt;H396</formula>
    </cfRule>
  </conditionalFormatting>
  <conditionalFormatting sqref="J396">
    <cfRule type="expression" dxfId="1522" priority="658">
      <formula>B396&gt;H396</formula>
    </cfRule>
  </conditionalFormatting>
  <conditionalFormatting sqref="G396">
    <cfRule type="expression" dxfId="1521" priority="659">
      <formula>B396&gt;D396</formula>
    </cfRule>
  </conditionalFormatting>
  <conditionalFormatting sqref="F396">
    <cfRule type="expression" dxfId="1520" priority="660">
      <formula>B396&gt;D396</formula>
    </cfRule>
  </conditionalFormatting>
  <conditionalFormatting sqref="K395">
    <cfRule type="expression" dxfId="1519" priority="661">
      <formula>B395&gt;H395</formula>
    </cfRule>
  </conditionalFormatting>
  <conditionalFormatting sqref="J395">
    <cfRule type="expression" dxfId="1518" priority="662">
      <formula>B395&gt;H395</formula>
    </cfRule>
  </conditionalFormatting>
  <conditionalFormatting sqref="G395">
    <cfRule type="expression" dxfId="1517" priority="663">
      <formula>B395&gt;D395</formula>
    </cfRule>
  </conditionalFormatting>
  <conditionalFormatting sqref="F395">
    <cfRule type="expression" dxfId="1516" priority="664">
      <formula>B395&gt;D395</formula>
    </cfRule>
  </conditionalFormatting>
  <conditionalFormatting sqref="K394">
    <cfRule type="expression" dxfId="1515" priority="665">
      <formula>B394&gt;H394</formula>
    </cfRule>
  </conditionalFormatting>
  <conditionalFormatting sqref="J394">
    <cfRule type="expression" dxfId="1514" priority="666">
      <formula>B394&gt;H394</formula>
    </cfRule>
  </conditionalFormatting>
  <conditionalFormatting sqref="G394">
    <cfRule type="expression" dxfId="1513" priority="667">
      <formula>B394&gt;D394</formula>
    </cfRule>
  </conditionalFormatting>
  <conditionalFormatting sqref="F394">
    <cfRule type="expression" dxfId="1512" priority="668">
      <formula>B394&gt;D394</formula>
    </cfRule>
  </conditionalFormatting>
  <conditionalFormatting sqref="K393">
    <cfRule type="expression" dxfId="1511" priority="669">
      <formula>B393&gt;H393</formula>
    </cfRule>
  </conditionalFormatting>
  <conditionalFormatting sqref="J393">
    <cfRule type="expression" dxfId="1510" priority="670">
      <formula>B393&gt;H393</formula>
    </cfRule>
  </conditionalFormatting>
  <conditionalFormatting sqref="G393">
    <cfRule type="expression" dxfId="1509" priority="671">
      <formula>B393&gt;D393</formula>
    </cfRule>
  </conditionalFormatting>
  <conditionalFormatting sqref="F393">
    <cfRule type="expression" dxfId="1508" priority="672">
      <formula>B393&gt;D393</formula>
    </cfRule>
  </conditionalFormatting>
  <conditionalFormatting sqref="K392">
    <cfRule type="expression" dxfId="1507" priority="673">
      <formula>B392&gt;H392</formula>
    </cfRule>
  </conditionalFormatting>
  <conditionalFormatting sqref="J392">
    <cfRule type="expression" dxfId="1506" priority="674">
      <formula>B392&gt;H392</formula>
    </cfRule>
  </conditionalFormatting>
  <conditionalFormatting sqref="G392">
    <cfRule type="expression" dxfId="1505" priority="675">
      <formula>B392&gt;D392</formula>
    </cfRule>
  </conditionalFormatting>
  <conditionalFormatting sqref="F392">
    <cfRule type="expression" dxfId="1504" priority="676">
      <formula>B392&gt;D392</formula>
    </cfRule>
  </conditionalFormatting>
  <conditionalFormatting sqref="K391">
    <cfRule type="expression" dxfId="1503" priority="677">
      <formula>B391&gt;H391</formula>
    </cfRule>
  </conditionalFormatting>
  <conditionalFormatting sqref="J391">
    <cfRule type="expression" dxfId="1502" priority="678">
      <formula>B391&gt;H391</formula>
    </cfRule>
  </conditionalFormatting>
  <conditionalFormatting sqref="G391">
    <cfRule type="expression" dxfId="1501" priority="679">
      <formula>B391&gt;D391</formula>
    </cfRule>
  </conditionalFormatting>
  <conditionalFormatting sqref="F391">
    <cfRule type="expression" dxfId="1500" priority="680">
      <formula>B391&gt;D391</formula>
    </cfRule>
  </conditionalFormatting>
  <conditionalFormatting sqref="K390">
    <cfRule type="expression" dxfId="1499" priority="681">
      <formula>B390&gt;H390</formula>
    </cfRule>
  </conditionalFormatting>
  <conditionalFormatting sqref="J390">
    <cfRule type="expression" dxfId="1498" priority="682">
      <formula>B390&gt;H390</formula>
    </cfRule>
  </conditionalFormatting>
  <conditionalFormatting sqref="G390">
    <cfRule type="expression" dxfId="1497" priority="683">
      <formula>B390&gt;D390</formula>
    </cfRule>
  </conditionalFormatting>
  <conditionalFormatting sqref="F390">
    <cfRule type="expression" dxfId="1496" priority="684">
      <formula>B390&gt;D390</formula>
    </cfRule>
  </conditionalFormatting>
  <conditionalFormatting sqref="K389">
    <cfRule type="expression" dxfId="1495" priority="685">
      <formula>B389&gt;H389</formula>
    </cfRule>
  </conditionalFormatting>
  <conditionalFormatting sqref="J389">
    <cfRule type="expression" dxfId="1494" priority="686">
      <formula>B389&gt;H389</formula>
    </cfRule>
  </conditionalFormatting>
  <conditionalFormatting sqref="G389">
    <cfRule type="expression" dxfId="1493" priority="687">
      <formula>B389&gt;D389</formula>
    </cfRule>
  </conditionalFormatting>
  <conditionalFormatting sqref="F389">
    <cfRule type="expression" dxfId="1492" priority="688">
      <formula>B389&gt;D389</formula>
    </cfRule>
  </conditionalFormatting>
  <conditionalFormatting sqref="K388">
    <cfRule type="expression" dxfId="1491" priority="689">
      <formula>B388&gt;H388</formula>
    </cfRule>
  </conditionalFormatting>
  <conditionalFormatting sqref="J388">
    <cfRule type="expression" dxfId="1490" priority="690">
      <formula>B388&gt;H388</formula>
    </cfRule>
  </conditionalFormatting>
  <conditionalFormatting sqref="G388">
    <cfRule type="expression" dxfId="1489" priority="691">
      <formula>B388&gt;D388</formula>
    </cfRule>
  </conditionalFormatting>
  <conditionalFormatting sqref="F388">
    <cfRule type="expression" dxfId="1488" priority="692">
      <formula>B388&gt;D388</formula>
    </cfRule>
  </conditionalFormatting>
  <conditionalFormatting sqref="K387">
    <cfRule type="expression" dxfId="1487" priority="693">
      <formula>B387&gt;H387</formula>
    </cfRule>
  </conditionalFormatting>
  <conditionalFormatting sqref="J387">
    <cfRule type="expression" dxfId="1486" priority="694">
      <formula>B387&gt;H387</formula>
    </cfRule>
  </conditionalFormatting>
  <conditionalFormatting sqref="G387">
    <cfRule type="expression" dxfId="1485" priority="695">
      <formula>B387&gt;D387</formula>
    </cfRule>
  </conditionalFormatting>
  <conditionalFormatting sqref="F387">
    <cfRule type="expression" dxfId="1484" priority="696">
      <formula>B387&gt;D387</formula>
    </cfRule>
  </conditionalFormatting>
  <conditionalFormatting sqref="K386">
    <cfRule type="expression" dxfId="1483" priority="697">
      <formula>B386&gt;H386</formula>
    </cfRule>
  </conditionalFormatting>
  <conditionalFormatting sqref="J386">
    <cfRule type="expression" dxfId="1482" priority="698">
      <formula>B386&gt;H386</formula>
    </cfRule>
  </conditionalFormatting>
  <conditionalFormatting sqref="G386">
    <cfRule type="expression" dxfId="1481" priority="699">
      <formula>B386&gt;D386</formula>
    </cfRule>
  </conditionalFormatting>
  <conditionalFormatting sqref="F386">
    <cfRule type="expression" dxfId="1480" priority="700">
      <formula>B386&gt;D386</formula>
    </cfRule>
  </conditionalFormatting>
  <conditionalFormatting sqref="K385">
    <cfRule type="expression" dxfId="1479" priority="701">
      <formula>B385&gt;H385</formula>
    </cfRule>
  </conditionalFormatting>
  <conditionalFormatting sqref="J385">
    <cfRule type="expression" dxfId="1478" priority="702">
      <formula>B385&gt;H385</formula>
    </cfRule>
  </conditionalFormatting>
  <conditionalFormatting sqref="G385">
    <cfRule type="expression" dxfId="1477" priority="703">
      <formula>B385&gt;D385</formula>
    </cfRule>
  </conditionalFormatting>
  <conditionalFormatting sqref="F385">
    <cfRule type="expression" dxfId="1476" priority="704">
      <formula>B385&gt;D385</formula>
    </cfRule>
  </conditionalFormatting>
  <conditionalFormatting sqref="K384">
    <cfRule type="expression" dxfId="1475" priority="705">
      <formula>B384&gt;H384</formula>
    </cfRule>
  </conditionalFormatting>
  <conditionalFormatting sqref="J384">
    <cfRule type="expression" dxfId="1474" priority="706">
      <formula>B384&gt;H384</formula>
    </cfRule>
  </conditionalFormatting>
  <conditionalFormatting sqref="G384">
    <cfRule type="expression" dxfId="1473" priority="707">
      <formula>B384&gt;D384</formula>
    </cfRule>
  </conditionalFormatting>
  <conditionalFormatting sqref="F384">
    <cfRule type="expression" dxfId="1472" priority="708">
      <formula>B384&gt;D384</formula>
    </cfRule>
  </conditionalFormatting>
  <conditionalFormatting sqref="K383">
    <cfRule type="expression" dxfId="1471" priority="709">
      <formula>B383&gt;H383</formula>
    </cfRule>
  </conditionalFormatting>
  <conditionalFormatting sqref="J383">
    <cfRule type="expression" dxfId="1470" priority="710">
      <formula>B383&gt;H383</formula>
    </cfRule>
  </conditionalFormatting>
  <conditionalFormatting sqref="G383">
    <cfRule type="expression" dxfId="1469" priority="711">
      <formula>B383&gt;D383</formula>
    </cfRule>
  </conditionalFormatting>
  <conditionalFormatting sqref="F383">
    <cfRule type="expression" dxfId="1468" priority="712">
      <formula>B383&gt;D383</formula>
    </cfRule>
  </conditionalFormatting>
  <conditionalFormatting sqref="K382">
    <cfRule type="expression" dxfId="1467" priority="713">
      <formula>B382&gt;H382</formula>
    </cfRule>
  </conditionalFormatting>
  <conditionalFormatting sqref="J382">
    <cfRule type="expression" dxfId="1466" priority="714">
      <formula>B382&gt;H382</formula>
    </cfRule>
  </conditionalFormatting>
  <conditionalFormatting sqref="G382">
    <cfRule type="expression" dxfId="1465" priority="715">
      <formula>B382&gt;D382</formula>
    </cfRule>
  </conditionalFormatting>
  <conditionalFormatting sqref="F382">
    <cfRule type="expression" dxfId="1464" priority="716">
      <formula>B382&gt;D382</formula>
    </cfRule>
  </conditionalFormatting>
  <conditionalFormatting sqref="K381">
    <cfRule type="expression" dxfId="1463" priority="717">
      <formula>B381&gt;H381</formula>
    </cfRule>
  </conditionalFormatting>
  <conditionalFormatting sqref="J381">
    <cfRule type="expression" dxfId="1462" priority="718">
      <formula>B381&gt;H381</formula>
    </cfRule>
  </conditionalFormatting>
  <conditionalFormatting sqref="G381">
    <cfRule type="expression" dxfId="1461" priority="719">
      <formula>B381&gt;D381</formula>
    </cfRule>
  </conditionalFormatting>
  <conditionalFormatting sqref="F381">
    <cfRule type="expression" dxfId="1460" priority="720">
      <formula>B381&gt;D381</formula>
    </cfRule>
  </conditionalFormatting>
  <conditionalFormatting sqref="K380">
    <cfRule type="expression" dxfId="1459" priority="721">
      <formula>B380&gt;H380</formula>
    </cfRule>
  </conditionalFormatting>
  <conditionalFormatting sqref="J380">
    <cfRule type="expression" dxfId="1458" priority="722">
      <formula>B380&gt;H380</formula>
    </cfRule>
  </conditionalFormatting>
  <conditionalFormatting sqref="G380">
    <cfRule type="expression" dxfId="1457" priority="723">
      <formula>B380&gt;D380</formula>
    </cfRule>
  </conditionalFormatting>
  <conditionalFormatting sqref="F380">
    <cfRule type="expression" dxfId="1456" priority="724">
      <formula>B380&gt;D380</formula>
    </cfRule>
  </conditionalFormatting>
  <conditionalFormatting sqref="K379">
    <cfRule type="expression" dxfId="1455" priority="725">
      <formula>B379&gt;H379</formula>
    </cfRule>
  </conditionalFormatting>
  <conditionalFormatting sqref="J379">
    <cfRule type="expression" dxfId="1454" priority="726">
      <formula>B379&gt;H379</formula>
    </cfRule>
  </conditionalFormatting>
  <conditionalFormatting sqref="G379">
    <cfRule type="expression" dxfId="1453" priority="727">
      <formula>B379&gt;D379</formula>
    </cfRule>
  </conditionalFormatting>
  <conditionalFormatting sqref="F379">
    <cfRule type="expression" dxfId="1452" priority="728">
      <formula>B379&gt;D379</formula>
    </cfRule>
  </conditionalFormatting>
  <conditionalFormatting sqref="K378">
    <cfRule type="expression" dxfId="1451" priority="729">
      <formula>B378&gt;H378</formula>
    </cfRule>
  </conditionalFormatting>
  <conditionalFormatting sqref="J378">
    <cfRule type="expression" dxfId="1450" priority="730">
      <formula>B378&gt;H378</formula>
    </cfRule>
  </conditionalFormatting>
  <conditionalFormatting sqref="G378">
    <cfRule type="expression" dxfId="1449" priority="731">
      <formula>B378&gt;D378</formula>
    </cfRule>
  </conditionalFormatting>
  <conditionalFormatting sqref="F378">
    <cfRule type="expression" dxfId="1448" priority="732">
      <formula>B378&gt;D378</formula>
    </cfRule>
  </conditionalFormatting>
  <conditionalFormatting sqref="K377">
    <cfRule type="expression" dxfId="1447" priority="733">
      <formula>B377&gt;H377</formula>
    </cfRule>
  </conditionalFormatting>
  <conditionalFormatting sqref="J377">
    <cfRule type="expression" dxfId="1446" priority="734">
      <formula>B377&gt;H377</formula>
    </cfRule>
  </conditionalFormatting>
  <conditionalFormatting sqref="G377">
    <cfRule type="expression" dxfId="1445" priority="735">
      <formula>B377&gt;D377</formula>
    </cfRule>
  </conditionalFormatting>
  <conditionalFormatting sqref="F377">
    <cfRule type="expression" dxfId="1444" priority="736">
      <formula>B377&gt;D377</formula>
    </cfRule>
  </conditionalFormatting>
  <conditionalFormatting sqref="K376">
    <cfRule type="expression" dxfId="1443" priority="737">
      <formula>B376&gt;H376</formula>
    </cfRule>
  </conditionalFormatting>
  <conditionalFormatting sqref="J376">
    <cfRule type="expression" dxfId="1442" priority="738">
      <formula>B376&gt;H376</formula>
    </cfRule>
  </conditionalFormatting>
  <conditionalFormatting sqref="G376">
    <cfRule type="expression" dxfId="1441" priority="739">
      <formula>B376&gt;D376</formula>
    </cfRule>
  </conditionalFormatting>
  <conditionalFormatting sqref="F376">
    <cfRule type="expression" dxfId="1440" priority="740">
      <formula>B376&gt;D376</formula>
    </cfRule>
  </conditionalFormatting>
  <conditionalFormatting sqref="K375">
    <cfRule type="expression" dxfId="1439" priority="741">
      <formula>B375&gt;H375</formula>
    </cfRule>
  </conditionalFormatting>
  <conditionalFormatting sqref="J375">
    <cfRule type="expression" dxfId="1438" priority="742">
      <formula>B375&gt;H375</formula>
    </cfRule>
  </conditionalFormatting>
  <conditionalFormatting sqref="G375">
    <cfRule type="expression" dxfId="1437" priority="743">
      <formula>B375&gt;D375</formula>
    </cfRule>
  </conditionalFormatting>
  <conditionalFormatting sqref="F375">
    <cfRule type="expression" dxfId="1436" priority="744">
      <formula>B375&gt;D375</formula>
    </cfRule>
  </conditionalFormatting>
  <conditionalFormatting sqref="K374">
    <cfRule type="expression" dxfId="1435" priority="745">
      <formula>B374&gt;H374</formula>
    </cfRule>
  </conditionalFormatting>
  <conditionalFormatting sqref="J374">
    <cfRule type="expression" dxfId="1434" priority="746">
      <formula>B374&gt;H374</formula>
    </cfRule>
  </conditionalFormatting>
  <conditionalFormatting sqref="G374">
    <cfRule type="expression" dxfId="1433" priority="747">
      <formula>B374&gt;D374</formula>
    </cfRule>
  </conditionalFormatting>
  <conditionalFormatting sqref="F374">
    <cfRule type="expression" dxfId="1432" priority="748">
      <formula>B374&gt;D374</formula>
    </cfRule>
  </conditionalFormatting>
  <conditionalFormatting sqref="K373">
    <cfRule type="expression" dxfId="1431" priority="749">
      <formula>B373&gt;H373</formula>
    </cfRule>
  </conditionalFormatting>
  <conditionalFormatting sqref="J373">
    <cfRule type="expression" dxfId="1430" priority="750">
      <formula>B373&gt;H373</formula>
    </cfRule>
  </conditionalFormatting>
  <conditionalFormatting sqref="G373">
    <cfRule type="expression" dxfId="1429" priority="751">
      <formula>B373&gt;D373</formula>
    </cfRule>
  </conditionalFormatting>
  <conditionalFormatting sqref="F373">
    <cfRule type="expression" dxfId="1428" priority="752">
      <formula>B373&gt;D373</formula>
    </cfRule>
  </conditionalFormatting>
  <conditionalFormatting sqref="K372">
    <cfRule type="expression" dxfId="1427" priority="753">
      <formula>B372&gt;H372</formula>
    </cfRule>
  </conditionalFormatting>
  <conditionalFormatting sqref="J372">
    <cfRule type="expression" dxfId="1426" priority="754">
      <formula>B372&gt;H372</formula>
    </cfRule>
  </conditionalFormatting>
  <conditionalFormatting sqref="G372">
    <cfRule type="expression" dxfId="1425" priority="755">
      <formula>B372&gt;D372</formula>
    </cfRule>
  </conditionalFormatting>
  <conditionalFormatting sqref="F372">
    <cfRule type="expression" dxfId="1424" priority="756">
      <formula>B372&gt;D372</formula>
    </cfRule>
  </conditionalFormatting>
  <conditionalFormatting sqref="K371">
    <cfRule type="expression" dxfId="1423" priority="757">
      <formula>B371&gt;H371</formula>
    </cfRule>
  </conditionalFormatting>
  <conditionalFormatting sqref="J371">
    <cfRule type="expression" dxfId="1422" priority="758">
      <formula>B371&gt;H371</formula>
    </cfRule>
  </conditionalFormatting>
  <conditionalFormatting sqref="G371">
    <cfRule type="expression" dxfId="1421" priority="759">
      <formula>B371&gt;D371</formula>
    </cfRule>
  </conditionalFormatting>
  <conditionalFormatting sqref="F371">
    <cfRule type="expression" dxfId="1420" priority="760">
      <formula>B371&gt;D371</formula>
    </cfRule>
  </conditionalFormatting>
  <conditionalFormatting sqref="K370">
    <cfRule type="expression" dxfId="1419" priority="761">
      <formula>B370&gt;H370</formula>
    </cfRule>
  </conditionalFormatting>
  <conditionalFormatting sqref="J370">
    <cfRule type="expression" dxfId="1418" priority="762">
      <formula>B370&gt;H370</formula>
    </cfRule>
  </conditionalFormatting>
  <conditionalFormatting sqref="G370">
    <cfRule type="expression" dxfId="1417" priority="763">
      <formula>B370&gt;D370</formula>
    </cfRule>
  </conditionalFormatting>
  <conditionalFormatting sqref="F370">
    <cfRule type="expression" dxfId="1416" priority="764">
      <formula>B370&gt;D370</formula>
    </cfRule>
  </conditionalFormatting>
  <conditionalFormatting sqref="K369">
    <cfRule type="expression" dxfId="1415" priority="765">
      <formula>B369&gt;H369</formula>
    </cfRule>
  </conditionalFormatting>
  <conditionalFormatting sqref="J369">
    <cfRule type="expression" dxfId="1414" priority="766">
      <formula>B369&gt;H369</formula>
    </cfRule>
  </conditionalFormatting>
  <conditionalFormatting sqref="G369">
    <cfRule type="expression" dxfId="1413" priority="767">
      <formula>B369&gt;D369</formula>
    </cfRule>
  </conditionalFormatting>
  <conditionalFormatting sqref="F369">
    <cfRule type="expression" dxfId="1412" priority="768">
      <formula>B369&gt;D369</formula>
    </cfRule>
  </conditionalFormatting>
  <conditionalFormatting sqref="K368">
    <cfRule type="expression" dxfId="1411" priority="769">
      <formula>B368&gt;H368</formula>
    </cfRule>
  </conditionalFormatting>
  <conditionalFormatting sqref="J368">
    <cfRule type="expression" dxfId="1410" priority="770">
      <formula>B368&gt;H368</formula>
    </cfRule>
  </conditionalFormatting>
  <conditionalFormatting sqref="G368">
    <cfRule type="expression" dxfId="1409" priority="771">
      <formula>B368&gt;D368</formula>
    </cfRule>
  </conditionalFormatting>
  <conditionalFormatting sqref="F368">
    <cfRule type="expression" dxfId="1408" priority="772">
      <formula>B368&gt;D368</formula>
    </cfRule>
  </conditionalFormatting>
  <conditionalFormatting sqref="K367">
    <cfRule type="expression" dxfId="1407" priority="773">
      <formula>B367&gt;H367</formula>
    </cfRule>
  </conditionalFormatting>
  <conditionalFormatting sqref="J367">
    <cfRule type="expression" dxfId="1406" priority="774">
      <formula>B367&gt;H367</formula>
    </cfRule>
  </conditionalFormatting>
  <conditionalFormatting sqref="G367">
    <cfRule type="expression" dxfId="1405" priority="775">
      <formula>B367&gt;D367</formula>
    </cfRule>
  </conditionalFormatting>
  <conditionalFormatting sqref="F367">
    <cfRule type="expression" dxfId="1404" priority="776">
      <formula>B367&gt;D367</formula>
    </cfRule>
  </conditionalFormatting>
  <conditionalFormatting sqref="K366">
    <cfRule type="expression" dxfId="1403" priority="777">
      <formula>B366&gt;H366</formula>
    </cfRule>
  </conditionalFormatting>
  <conditionalFormatting sqref="J366">
    <cfRule type="expression" dxfId="1402" priority="778">
      <formula>B366&gt;H366</formula>
    </cfRule>
  </conditionalFormatting>
  <conditionalFormatting sqref="G366">
    <cfRule type="expression" dxfId="1401" priority="779">
      <formula>B366&gt;D366</formula>
    </cfRule>
  </conditionalFormatting>
  <conditionalFormatting sqref="F366">
    <cfRule type="expression" dxfId="1400" priority="780">
      <formula>B366&gt;D366</formula>
    </cfRule>
  </conditionalFormatting>
  <conditionalFormatting sqref="K365">
    <cfRule type="expression" dxfId="1399" priority="781">
      <formula>B365&gt;H365</formula>
    </cfRule>
  </conditionalFormatting>
  <conditionalFormatting sqref="J365">
    <cfRule type="expression" dxfId="1398" priority="782">
      <formula>B365&gt;H365</formula>
    </cfRule>
  </conditionalFormatting>
  <conditionalFormatting sqref="G365">
    <cfRule type="expression" dxfId="1397" priority="783">
      <formula>B365&gt;D365</formula>
    </cfRule>
  </conditionalFormatting>
  <conditionalFormatting sqref="F365">
    <cfRule type="expression" dxfId="1396" priority="784">
      <formula>B365&gt;D365</formula>
    </cfRule>
  </conditionalFormatting>
  <conditionalFormatting sqref="K364">
    <cfRule type="expression" dxfId="1395" priority="785">
      <formula>B364&gt;H364</formula>
    </cfRule>
  </conditionalFormatting>
  <conditionalFormatting sqref="J364">
    <cfRule type="expression" dxfId="1394" priority="786">
      <formula>B364&gt;H364</formula>
    </cfRule>
  </conditionalFormatting>
  <conditionalFormatting sqref="G364">
    <cfRule type="expression" dxfId="1393" priority="787">
      <formula>B364&gt;D364</formula>
    </cfRule>
  </conditionalFormatting>
  <conditionalFormatting sqref="F364">
    <cfRule type="expression" dxfId="1392" priority="788">
      <formula>B364&gt;D364</formula>
    </cfRule>
  </conditionalFormatting>
  <conditionalFormatting sqref="K363">
    <cfRule type="expression" dxfId="1391" priority="789">
      <formula>B363&gt;H363</formula>
    </cfRule>
  </conditionalFormatting>
  <conditionalFormatting sqref="J363">
    <cfRule type="expression" dxfId="1390" priority="790">
      <formula>B363&gt;H363</formula>
    </cfRule>
  </conditionalFormatting>
  <conditionalFormatting sqref="G363">
    <cfRule type="expression" dxfId="1389" priority="791">
      <formula>B363&gt;D363</formula>
    </cfRule>
  </conditionalFormatting>
  <conditionalFormatting sqref="F363">
    <cfRule type="expression" dxfId="1388" priority="792">
      <formula>B363&gt;D363</formula>
    </cfRule>
  </conditionalFormatting>
  <conditionalFormatting sqref="K362">
    <cfRule type="expression" dxfId="1387" priority="793">
      <formula>B362&gt;H362</formula>
    </cfRule>
  </conditionalFormatting>
  <conditionalFormatting sqref="J362">
    <cfRule type="expression" dxfId="1386" priority="794">
      <formula>B362&gt;H362</formula>
    </cfRule>
  </conditionalFormatting>
  <conditionalFormatting sqref="G362">
    <cfRule type="expression" dxfId="1385" priority="795">
      <formula>B362&gt;D362</formula>
    </cfRule>
  </conditionalFormatting>
  <conditionalFormatting sqref="F362">
    <cfRule type="expression" dxfId="1384" priority="796">
      <formula>B362&gt;D362</formula>
    </cfRule>
  </conditionalFormatting>
  <conditionalFormatting sqref="K361">
    <cfRule type="expression" dxfId="1383" priority="797">
      <formula>B361&gt;H361</formula>
    </cfRule>
  </conditionalFormatting>
  <conditionalFormatting sqref="J361">
    <cfRule type="expression" dxfId="1382" priority="798">
      <formula>B361&gt;H361</formula>
    </cfRule>
  </conditionalFormatting>
  <conditionalFormatting sqref="G361">
    <cfRule type="expression" dxfId="1381" priority="799">
      <formula>B361&gt;D361</formula>
    </cfRule>
  </conditionalFormatting>
  <conditionalFormatting sqref="F361">
    <cfRule type="expression" dxfId="1380" priority="800">
      <formula>B361&gt;D361</formula>
    </cfRule>
  </conditionalFormatting>
  <conditionalFormatting sqref="K360">
    <cfRule type="expression" dxfId="1379" priority="801">
      <formula>B360&gt;H360</formula>
    </cfRule>
  </conditionalFormatting>
  <conditionalFormatting sqref="J360">
    <cfRule type="expression" dxfId="1378" priority="802">
      <formula>B360&gt;H360</formula>
    </cfRule>
  </conditionalFormatting>
  <conditionalFormatting sqref="G360">
    <cfRule type="expression" dxfId="1377" priority="803">
      <formula>B360&gt;D360</formula>
    </cfRule>
  </conditionalFormatting>
  <conditionalFormatting sqref="F360">
    <cfRule type="expression" dxfId="1376" priority="804">
      <formula>B360&gt;D360</formula>
    </cfRule>
  </conditionalFormatting>
  <conditionalFormatting sqref="K359">
    <cfRule type="expression" dxfId="1375" priority="805">
      <formula>B359&gt;H359</formula>
    </cfRule>
  </conditionalFormatting>
  <conditionalFormatting sqref="J359">
    <cfRule type="expression" dxfId="1374" priority="806">
      <formula>B359&gt;H359</formula>
    </cfRule>
  </conditionalFormatting>
  <conditionalFormatting sqref="G359">
    <cfRule type="expression" dxfId="1373" priority="807">
      <formula>B359&gt;D359</formula>
    </cfRule>
  </conditionalFormatting>
  <conditionalFormatting sqref="F359">
    <cfRule type="expression" dxfId="1372" priority="808">
      <formula>B359&gt;D359</formula>
    </cfRule>
  </conditionalFormatting>
  <conditionalFormatting sqref="K358">
    <cfRule type="expression" dxfId="1371" priority="809">
      <formula>B358&gt;H358</formula>
    </cfRule>
  </conditionalFormatting>
  <conditionalFormatting sqref="J358">
    <cfRule type="expression" dxfId="1370" priority="810">
      <formula>B358&gt;H358</formula>
    </cfRule>
  </conditionalFormatting>
  <conditionalFormatting sqref="G358">
    <cfRule type="expression" dxfId="1369" priority="811">
      <formula>B358&gt;D358</formula>
    </cfRule>
  </conditionalFormatting>
  <conditionalFormatting sqref="F358">
    <cfRule type="expression" dxfId="1368" priority="812">
      <formula>B358&gt;D358</formula>
    </cfRule>
  </conditionalFormatting>
  <conditionalFormatting sqref="K357">
    <cfRule type="expression" dxfId="1367" priority="813">
      <formula>B357&gt;H357</formula>
    </cfRule>
  </conditionalFormatting>
  <conditionalFormatting sqref="J357">
    <cfRule type="expression" dxfId="1366" priority="814">
      <formula>B357&gt;H357</formula>
    </cfRule>
  </conditionalFormatting>
  <conditionalFormatting sqref="G357">
    <cfRule type="expression" dxfId="1365" priority="815">
      <formula>B357&gt;D357</formula>
    </cfRule>
  </conditionalFormatting>
  <conditionalFormatting sqref="F357">
    <cfRule type="expression" dxfId="1364" priority="816">
      <formula>B357&gt;D357</formula>
    </cfRule>
  </conditionalFormatting>
  <conditionalFormatting sqref="K356">
    <cfRule type="expression" dxfId="1363" priority="817">
      <formula>B356&gt;H356</formula>
    </cfRule>
  </conditionalFormatting>
  <conditionalFormatting sqref="J356">
    <cfRule type="expression" dxfId="1362" priority="818">
      <formula>B356&gt;H356</formula>
    </cfRule>
  </conditionalFormatting>
  <conditionalFormatting sqref="G356">
    <cfRule type="expression" dxfId="1361" priority="819">
      <formula>B356&gt;D356</formula>
    </cfRule>
  </conditionalFormatting>
  <conditionalFormatting sqref="F356">
    <cfRule type="expression" dxfId="1360" priority="820">
      <formula>B356&gt;D356</formula>
    </cfRule>
  </conditionalFormatting>
  <conditionalFormatting sqref="K355">
    <cfRule type="expression" dxfId="1359" priority="821">
      <formula>B355&gt;H355</formula>
    </cfRule>
  </conditionalFormatting>
  <conditionalFormatting sqref="J355">
    <cfRule type="expression" dxfId="1358" priority="822">
      <formula>B355&gt;H355</formula>
    </cfRule>
  </conditionalFormatting>
  <conditionalFormatting sqref="G355">
    <cfRule type="expression" dxfId="1357" priority="823">
      <formula>B355&gt;D355</formula>
    </cfRule>
  </conditionalFormatting>
  <conditionalFormatting sqref="F355">
    <cfRule type="expression" dxfId="1356" priority="824">
      <formula>B355&gt;D355</formula>
    </cfRule>
  </conditionalFormatting>
  <conditionalFormatting sqref="K354">
    <cfRule type="expression" dxfId="1355" priority="825">
      <formula>B354&gt;H354</formula>
    </cfRule>
  </conditionalFormatting>
  <conditionalFormatting sqref="J354">
    <cfRule type="expression" dxfId="1354" priority="826">
      <formula>B354&gt;H354</formula>
    </cfRule>
  </conditionalFormatting>
  <conditionalFormatting sqref="G354">
    <cfRule type="expression" dxfId="1353" priority="827">
      <formula>B354&gt;D354</formula>
    </cfRule>
  </conditionalFormatting>
  <conditionalFormatting sqref="F354">
    <cfRule type="expression" dxfId="1352" priority="828">
      <formula>B354&gt;D354</formula>
    </cfRule>
  </conditionalFormatting>
  <conditionalFormatting sqref="K353">
    <cfRule type="expression" dxfId="1351" priority="829">
      <formula>B353&gt;H353</formula>
    </cfRule>
  </conditionalFormatting>
  <conditionalFormatting sqref="J353">
    <cfRule type="expression" dxfId="1350" priority="830">
      <formula>B353&gt;H353</formula>
    </cfRule>
  </conditionalFormatting>
  <conditionalFormatting sqref="G353">
    <cfRule type="expression" dxfId="1349" priority="831">
      <formula>B353&gt;D353</formula>
    </cfRule>
  </conditionalFormatting>
  <conditionalFormatting sqref="F353">
    <cfRule type="expression" dxfId="1348" priority="832">
      <formula>B353&gt;D353</formula>
    </cfRule>
  </conditionalFormatting>
  <conditionalFormatting sqref="K352">
    <cfRule type="expression" dxfId="1347" priority="833">
      <formula>B352&gt;H352</formula>
    </cfRule>
  </conditionalFormatting>
  <conditionalFormatting sqref="J352">
    <cfRule type="expression" dxfId="1346" priority="834">
      <formula>B352&gt;H352</formula>
    </cfRule>
  </conditionalFormatting>
  <conditionalFormatting sqref="G352">
    <cfRule type="expression" dxfId="1345" priority="835">
      <formula>B352&gt;D352</formula>
    </cfRule>
  </conditionalFormatting>
  <conditionalFormatting sqref="F352">
    <cfRule type="expression" dxfId="1344" priority="836">
      <formula>B352&gt;D352</formula>
    </cfRule>
  </conditionalFormatting>
  <conditionalFormatting sqref="K351">
    <cfRule type="expression" dxfId="1343" priority="837">
      <formula>B351&gt;H351</formula>
    </cfRule>
  </conditionalFormatting>
  <conditionalFormatting sqref="J351">
    <cfRule type="expression" dxfId="1342" priority="838">
      <formula>B351&gt;H351</formula>
    </cfRule>
  </conditionalFormatting>
  <conditionalFormatting sqref="G351">
    <cfRule type="expression" dxfId="1341" priority="839">
      <formula>B351&gt;D351</formula>
    </cfRule>
  </conditionalFormatting>
  <conditionalFormatting sqref="F351">
    <cfRule type="expression" dxfId="1340" priority="840">
      <formula>B351&gt;D351</formula>
    </cfRule>
  </conditionalFormatting>
  <conditionalFormatting sqref="K350">
    <cfRule type="expression" dxfId="1339" priority="841">
      <formula>B350&gt;H350</formula>
    </cfRule>
  </conditionalFormatting>
  <conditionalFormatting sqref="J350">
    <cfRule type="expression" dxfId="1338" priority="842">
      <formula>B350&gt;H350</formula>
    </cfRule>
  </conditionalFormatting>
  <conditionalFormatting sqref="G350">
    <cfRule type="expression" dxfId="1337" priority="843">
      <formula>B350&gt;D350</formula>
    </cfRule>
  </conditionalFormatting>
  <conditionalFormatting sqref="F350">
    <cfRule type="expression" dxfId="1336" priority="844">
      <formula>B350&gt;D350</formula>
    </cfRule>
  </conditionalFormatting>
  <conditionalFormatting sqref="K349">
    <cfRule type="expression" dxfId="1335" priority="845">
      <formula>B349&gt;H349</formula>
    </cfRule>
  </conditionalFormatting>
  <conditionalFormatting sqref="J349">
    <cfRule type="expression" dxfId="1334" priority="846">
      <formula>B349&gt;H349</formula>
    </cfRule>
  </conditionalFormatting>
  <conditionalFormatting sqref="G349">
    <cfRule type="expression" dxfId="1333" priority="847">
      <formula>B349&gt;D349</formula>
    </cfRule>
  </conditionalFormatting>
  <conditionalFormatting sqref="F349">
    <cfRule type="expression" dxfId="1332" priority="848">
      <formula>B349&gt;D349</formula>
    </cfRule>
  </conditionalFormatting>
  <conditionalFormatting sqref="K348">
    <cfRule type="expression" dxfId="1331" priority="849">
      <formula>B348&gt;H348</formula>
    </cfRule>
  </conditionalFormatting>
  <conditionalFormatting sqref="J348">
    <cfRule type="expression" dxfId="1330" priority="850">
      <formula>B348&gt;H348</formula>
    </cfRule>
  </conditionalFormatting>
  <conditionalFormatting sqref="G348">
    <cfRule type="expression" dxfId="1329" priority="851">
      <formula>B348&gt;D348</formula>
    </cfRule>
  </conditionalFormatting>
  <conditionalFormatting sqref="F348">
    <cfRule type="expression" dxfId="1328" priority="852">
      <formula>B348&gt;D348</formula>
    </cfRule>
  </conditionalFormatting>
  <conditionalFormatting sqref="K347">
    <cfRule type="expression" dxfId="1327" priority="853">
      <formula>B347&gt;H347</formula>
    </cfRule>
  </conditionalFormatting>
  <conditionalFormatting sqref="J347">
    <cfRule type="expression" dxfId="1326" priority="854">
      <formula>B347&gt;H347</formula>
    </cfRule>
  </conditionalFormatting>
  <conditionalFormatting sqref="G347">
    <cfRule type="expression" dxfId="1325" priority="855">
      <formula>B347&gt;D347</formula>
    </cfRule>
  </conditionalFormatting>
  <conditionalFormatting sqref="F347">
    <cfRule type="expression" dxfId="1324" priority="856">
      <formula>B347&gt;D347</formula>
    </cfRule>
  </conditionalFormatting>
  <conditionalFormatting sqref="K346">
    <cfRule type="expression" dxfId="1323" priority="857">
      <formula>B346&gt;H346</formula>
    </cfRule>
  </conditionalFormatting>
  <conditionalFormatting sqref="J346">
    <cfRule type="expression" dxfId="1322" priority="858">
      <formula>B346&gt;H346</formula>
    </cfRule>
  </conditionalFormatting>
  <conditionalFormatting sqref="G346">
    <cfRule type="expression" dxfId="1321" priority="859">
      <formula>B346&gt;D346</formula>
    </cfRule>
  </conditionalFormatting>
  <conditionalFormatting sqref="F346">
    <cfRule type="expression" dxfId="1320" priority="860">
      <formula>B346&gt;D346</formula>
    </cfRule>
  </conditionalFormatting>
  <conditionalFormatting sqref="K345">
    <cfRule type="expression" dxfId="1319" priority="861">
      <formula>B345&gt;H345</formula>
    </cfRule>
  </conditionalFormatting>
  <conditionalFormatting sqref="J345">
    <cfRule type="expression" dxfId="1318" priority="862">
      <formula>B345&gt;H345</formula>
    </cfRule>
  </conditionalFormatting>
  <conditionalFormatting sqref="G345">
    <cfRule type="expression" dxfId="1317" priority="863">
      <formula>B345&gt;D345</formula>
    </cfRule>
  </conditionalFormatting>
  <conditionalFormatting sqref="F345">
    <cfRule type="expression" dxfId="1316" priority="864">
      <formula>B345&gt;D345</formula>
    </cfRule>
  </conditionalFormatting>
  <conditionalFormatting sqref="K344">
    <cfRule type="expression" dxfId="1315" priority="865">
      <formula>B344&gt;H344</formula>
    </cfRule>
  </conditionalFormatting>
  <conditionalFormatting sqref="J344">
    <cfRule type="expression" dxfId="1314" priority="866">
      <formula>B344&gt;H344</formula>
    </cfRule>
  </conditionalFormatting>
  <conditionalFormatting sqref="G344">
    <cfRule type="expression" dxfId="1313" priority="867">
      <formula>B344&gt;D344</formula>
    </cfRule>
  </conditionalFormatting>
  <conditionalFormatting sqref="F344">
    <cfRule type="expression" dxfId="1312" priority="868">
      <formula>B344&gt;D344</formula>
    </cfRule>
  </conditionalFormatting>
  <conditionalFormatting sqref="K343">
    <cfRule type="expression" dxfId="1311" priority="869">
      <formula>B343&gt;H343</formula>
    </cfRule>
  </conditionalFormatting>
  <conditionalFormatting sqref="J343">
    <cfRule type="expression" dxfId="1310" priority="870">
      <formula>B343&gt;H343</formula>
    </cfRule>
  </conditionalFormatting>
  <conditionalFormatting sqref="G343">
    <cfRule type="expression" dxfId="1309" priority="871">
      <formula>B343&gt;D343</formula>
    </cfRule>
  </conditionalFormatting>
  <conditionalFormatting sqref="F343">
    <cfRule type="expression" dxfId="1308" priority="872">
      <formula>B343&gt;D343</formula>
    </cfRule>
  </conditionalFormatting>
  <conditionalFormatting sqref="K342">
    <cfRule type="expression" dxfId="1307" priority="873">
      <formula>B342&gt;H342</formula>
    </cfRule>
  </conditionalFormatting>
  <conditionalFormatting sqref="J342">
    <cfRule type="expression" dxfId="1306" priority="874">
      <formula>B342&gt;H342</formula>
    </cfRule>
  </conditionalFormatting>
  <conditionalFormatting sqref="G342">
    <cfRule type="expression" dxfId="1305" priority="875">
      <formula>B342&gt;D342</formula>
    </cfRule>
  </conditionalFormatting>
  <conditionalFormatting sqref="F342">
    <cfRule type="expression" dxfId="1304" priority="876">
      <formula>B342&gt;D342</formula>
    </cfRule>
  </conditionalFormatting>
  <conditionalFormatting sqref="K341">
    <cfRule type="expression" dxfId="1303" priority="877">
      <formula>B341&gt;H341</formula>
    </cfRule>
  </conditionalFormatting>
  <conditionalFormatting sqref="J341">
    <cfRule type="expression" dxfId="1302" priority="878">
      <formula>B341&gt;H341</formula>
    </cfRule>
  </conditionalFormatting>
  <conditionalFormatting sqref="G341">
    <cfRule type="expression" dxfId="1301" priority="879">
      <formula>B341&gt;D341</formula>
    </cfRule>
  </conditionalFormatting>
  <conditionalFormatting sqref="F341">
    <cfRule type="expression" dxfId="1300" priority="880">
      <formula>B341&gt;D341</formula>
    </cfRule>
  </conditionalFormatting>
  <conditionalFormatting sqref="K340">
    <cfRule type="expression" dxfId="1299" priority="881">
      <formula>B340&gt;H340</formula>
    </cfRule>
  </conditionalFormatting>
  <conditionalFormatting sqref="J340">
    <cfRule type="expression" dxfId="1298" priority="882">
      <formula>B340&gt;H340</formula>
    </cfRule>
  </conditionalFormatting>
  <conditionalFormatting sqref="G340">
    <cfRule type="expression" dxfId="1297" priority="883">
      <formula>B340&gt;D340</formula>
    </cfRule>
  </conditionalFormatting>
  <conditionalFormatting sqref="F340">
    <cfRule type="expression" dxfId="1296" priority="884">
      <formula>B340&gt;D340</formula>
    </cfRule>
  </conditionalFormatting>
  <conditionalFormatting sqref="K339">
    <cfRule type="expression" dxfId="1295" priority="885">
      <formula>B339&gt;H339</formula>
    </cfRule>
  </conditionalFormatting>
  <conditionalFormatting sqref="J339">
    <cfRule type="expression" dxfId="1294" priority="886">
      <formula>B339&gt;H339</formula>
    </cfRule>
  </conditionalFormatting>
  <conditionalFormatting sqref="G339">
    <cfRule type="expression" dxfId="1293" priority="887">
      <formula>B339&gt;D339</formula>
    </cfRule>
  </conditionalFormatting>
  <conditionalFormatting sqref="F339">
    <cfRule type="expression" dxfId="1292" priority="888">
      <formula>B339&gt;D339</formula>
    </cfRule>
  </conditionalFormatting>
  <conditionalFormatting sqref="K338">
    <cfRule type="expression" dxfId="1291" priority="889">
      <formula>B338&gt;H338</formula>
    </cfRule>
  </conditionalFormatting>
  <conditionalFormatting sqref="J338">
    <cfRule type="expression" dxfId="1290" priority="890">
      <formula>B338&gt;H338</formula>
    </cfRule>
  </conditionalFormatting>
  <conditionalFormatting sqref="G338">
    <cfRule type="expression" dxfId="1289" priority="891">
      <formula>B338&gt;D338</formula>
    </cfRule>
  </conditionalFormatting>
  <conditionalFormatting sqref="F338">
    <cfRule type="expression" dxfId="1288" priority="892">
      <formula>B338&gt;D338</formula>
    </cfRule>
  </conditionalFormatting>
  <conditionalFormatting sqref="K337">
    <cfRule type="expression" dxfId="1287" priority="893">
      <formula>B337&gt;H337</formula>
    </cfRule>
  </conditionalFormatting>
  <conditionalFormatting sqref="J337">
    <cfRule type="expression" dxfId="1286" priority="894">
      <formula>B337&gt;H337</formula>
    </cfRule>
  </conditionalFormatting>
  <conditionalFormatting sqref="G337">
    <cfRule type="expression" dxfId="1285" priority="895">
      <formula>B337&gt;D337</formula>
    </cfRule>
  </conditionalFormatting>
  <conditionalFormatting sqref="F337">
    <cfRule type="expression" dxfId="1284" priority="896">
      <formula>B337&gt;D337</formula>
    </cfRule>
  </conditionalFormatting>
  <conditionalFormatting sqref="K336">
    <cfRule type="expression" dxfId="1283" priority="897">
      <formula>B336&gt;H336</formula>
    </cfRule>
  </conditionalFormatting>
  <conditionalFormatting sqref="J336">
    <cfRule type="expression" dxfId="1282" priority="898">
      <formula>B336&gt;H336</formula>
    </cfRule>
  </conditionalFormatting>
  <conditionalFormatting sqref="G336">
    <cfRule type="expression" dxfId="1281" priority="899">
      <formula>B336&gt;D336</formula>
    </cfRule>
  </conditionalFormatting>
  <conditionalFormatting sqref="F336">
    <cfRule type="expression" dxfId="1280" priority="900">
      <formula>B336&gt;D336</formula>
    </cfRule>
  </conditionalFormatting>
  <conditionalFormatting sqref="K335">
    <cfRule type="expression" dxfId="1279" priority="901">
      <formula>B335&gt;H335</formula>
    </cfRule>
  </conditionalFormatting>
  <conditionalFormatting sqref="J335">
    <cfRule type="expression" dxfId="1278" priority="902">
      <formula>B335&gt;H335</formula>
    </cfRule>
  </conditionalFormatting>
  <conditionalFormatting sqref="G335">
    <cfRule type="expression" dxfId="1277" priority="903">
      <formula>B335&gt;D335</formula>
    </cfRule>
  </conditionalFormatting>
  <conditionalFormatting sqref="F335">
    <cfRule type="expression" dxfId="1276" priority="904">
      <formula>B335&gt;D335</formula>
    </cfRule>
  </conditionalFormatting>
  <conditionalFormatting sqref="K334">
    <cfRule type="expression" dxfId="1275" priority="905">
      <formula>B334&gt;H334</formula>
    </cfRule>
  </conditionalFormatting>
  <conditionalFormatting sqref="J334">
    <cfRule type="expression" dxfId="1274" priority="906">
      <formula>B334&gt;H334</formula>
    </cfRule>
  </conditionalFormatting>
  <conditionalFormatting sqref="G334">
    <cfRule type="expression" dxfId="1273" priority="907">
      <formula>B334&gt;D334</formula>
    </cfRule>
  </conditionalFormatting>
  <conditionalFormatting sqref="F334">
    <cfRule type="expression" dxfId="1272" priority="908">
      <formula>B334&gt;D334</formula>
    </cfRule>
  </conditionalFormatting>
  <conditionalFormatting sqref="K333">
    <cfRule type="expression" dxfId="1271" priority="909">
      <formula>B333&gt;H333</formula>
    </cfRule>
  </conditionalFormatting>
  <conditionalFormatting sqref="J333">
    <cfRule type="expression" dxfId="1270" priority="910">
      <formula>B333&gt;H333</formula>
    </cfRule>
  </conditionalFormatting>
  <conditionalFormatting sqref="G333">
    <cfRule type="expression" dxfId="1269" priority="911">
      <formula>B333&gt;D333</formula>
    </cfRule>
  </conditionalFormatting>
  <conditionalFormatting sqref="F333">
    <cfRule type="expression" dxfId="1268" priority="912">
      <formula>B333&gt;D333</formula>
    </cfRule>
  </conditionalFormatting>
  <conditionalFormatting sqref="K332">
    <cfRule type="expression" dxfId="1267" priority="913">
      <formula>B332&gt;H332</formula>
    </cfRule>
  </conditionalFormatting>
  <conditionalFormatting sqref="J332">
    <cfRule type="expression" dxfId="1266" priority="914">
      <formula>B332&gt;H332</formula>
    </cfRule>
  </conditionalFormatting>
  <conditionalFormatting sqref="G332">
    <cfRule type="expression" dxfId="1265" priority="915">
      <formula>B332&gt;D332</formula>
    </cfRule>
  </conditionalFormatting>
  <conditionalFormatting sqref="F332">
    <cfRule type="expression" dxfId="1264" priority="916">
      <formula>B332&gt;D332</formula>
    </cfRule>
  </conditionalFormatting>
  <conditionalFormatting sqref="K331">
    <cfRule type="expression" dxfId="1263" priority="917">
      <formula>B331&gt;H331</formula>
    </cfRule>
  </conditionalFormatting>
  <conditionalFormatting sqref="J331">
    <cfRule type="expression" dxfId="1262" priority="918">
      <formula>B331&gt;H331</formula>
    </cfRule>
  </conditionalFormatting>
  <conditionalFormatting sqref="G331">
    <cfRule type="expression" dxfId="1261" priority="919">
      <formula>B331&gt;D331</formula>
    </cfRule>
  </conditionalFormatting>
  <conditionalFormatting sqref="F331">
    <cfRule type="expression" dxfId="1260" priority="920">
      <formula>B331&gt;D331</formula>
    </cfRule>
  </conditionalFormatting>
  <conditionalFormatting sqref="K330">
    <cfRule type="expression" dxfId="1259" priority="921">
      <formula>B330&gt;H330</formula>
    </cfRule>
  </conditionalFormatting>
  <conditionalFormatting sqref="J330">
    <cfRule type="expression" dxfId="1258" priority="922">
      <formula>B330&gt;H330</formula>
    </cfRule>
  </conditionalFormatting>
  <conditionalFormatting sqref="G330">
    <cfRule type="expression" dxfId="1257" priority="923">
      <formula>B330&gt;D330</formula>
    </cfRule>
  </conditionalFormatting>
  <conditionalFormatting sqref="F330">
    <cfRule type="expression" dxfId="1256" priority="924">
      <formula>B330&gt;D330</formula>
    </cfRule>
  </conditionalFormatting>
  <conditionalFormatting sqref="K329">
    <cfRule type="expression" dxfId="1255" priority="925">
      <formula>B329&gt;H329</formula>
    </cfRule>
  </conditionalFormatting>
  <conditionalFormatting sqref="J329">
    <cfRule type="expression" dxfId="1254" priority="926">
      <formula>B329&gt;H329</formula>
    </cfRule>
  </conditionalFormatting>
  <conditionalFormatting sqref="G329">
    <cfRule type="expression" dxfId="1253" priority="927">
      <formula>B329&gt;D329</formula>
    </cfRule>
  </conditionalFormatting>
  <conditionalFormatting sqref="F329">
    <cfRule type="expression" dxfId="1252" priority="928">
      <formula>B329&gt;D329</formula>
    </cfRule>
  </conditionalFormatting>
  <conditionalFormatting sqref="K328">
    <cfRule type="expression" dxfId="1251" priority="929">
      <formula>B328&gt;H328</formula>
    </cfRule>
  </conditionalFormatting>
  <conditionalFormatting sqref="J328">
    <cfRule type="expression" dxfId="1250" priority="930">
      <formula>B328&gt;H328</formula>
    </cfRule>
  </conditionalFormatting>
  <conditionalFormatting sqref="G328">
    <cfRule type="expression" dxfId="1249" priority="931">
      <formula>B328&gt;D328</formula>
    </cfRule>
  </conditionalFormatting>
  <conditionalFormatting sqref="F328">
    <cfRule type="expression" dxfId="1248" priority="932">
      <formula>B328&gt;D328</formula>
    </cfRule>
  </conditionalFormatting>
  <conditionalFormatting sqref="K327">
    <cfRule type="expression" dxfId="1247" priority="933">
      <formula>B327&gt;H327</formula>
    </cfRule>
  </conditionalFormatting>
  <conditionalFormatting sqref="J327">
    <cfRule type="expression" dxfId="1246" priority="934">
      <formula>B327&gt;H327</formula>
    </cfRule>
  </conditionalFormatting>
  <conditionalFormatting sqref="G327">
    <cfRule type="expression" dxfId="1245" priority="935">
      <formula>B327&gt;D327</formula>
    </cfRule>
  </conditionalFormatting>
  <conditionalFormatting sqref="F327">
    <cfRule type="expression" dxfId="1244" priority="936">
      <formula>B327&gt;D327</formula>
    </cfRule>
  </conditionalFormatting>
  <conditionalFormatting sqref="K326">
    <cfRule type="expression" dxfId="1243" priority="937">
      <formula>B326&gt;H326</formula>
    </cfRule>
  </conditionalFormatting>
  <conditionalFormatting sqref="J326">
    <cfRule type="expression" dxfId="1242" priority="938">
      <formula>B326&gt;H326</formula>
    </cfRule>
  </conditionalFormatting>
  <conditionalFormatting sqref="G326">
    <cfRule type="expression" dxfId="1241" priority="939">
      <formula>B326&gt;D326</formula>
    </cfRule>
  </conditionalFormatting>
  <conditionalFormatting sqref="F326">
    <cfRule type="expression" dxfId="1240" priority="940">
      <formula>B326&gt;D326</formula>
    </cfRule>
  </conditionalFormatting>
  <conditionalFormatting sqref="K325">
    <cfRule type="expression" dxfId="1239" priority="941">
      <formula>B325&gt;H325</formula>
    </cfRule>
  </conditionalFormatting>
  <conditionalFormatting sqref="J325">
    <cfRule type="expression" dxfId="1238" priority="942">
      <formula>B325&gt;H325</formula>
    </cfRule>
  </conditionalFormatting>
  <conditionalFormatting sqref="G325">
    <cfRule type="expression" dxfId="1237" priority="943">
      <formula>B325&gt;D325</formula>
    </cfRule>
  </conditionalFormatting>
  <conditionalFormatting sqref="F325">
    <cfRule type="expression" dxfId="1236" priority="944">
      <formula>B325&gt;D325</formula>
    </cfRule>
  </conditionalFormatting>
  <conditionalFormatting sqref="K324">
    <cfRule type="expression" dxfId="1235" priority="945">
      <formula>B324&gt;H324</formula>
    </cfRule>
  </conditionalFormatting>
  <conditionalFormatting sqref="J324">
    <cfRule type="expression" dxfId="1234" priority="946">
      <formula>B324&gt;H324</formula>
    </cfRule>
  </conditionalFormatting>
  <conditionalFormatting sqref="G324">
    <cfRule type="expression" dxfId="1233" priority="947">
      <formula>B324&gt;D324</formula>
    </cfRule>
  </conditionalFormatting>
  <conditionalFormatting sqref="F324">
    <cfRule type="expression" dxfId="1232" priority="948">
      <formula>B324&gt;D324</formula>
    </cfRule>
  </conditionalFormatting>
  <conditionalFormatting sqref="K323">
    <cfRule type="expression" dxfId="1231" priority="949">
      <formula>B323&gt;H323</formula>
    </cfRule>
  </conditionalFormatting>
  <conditionalFormatting sqref="J323">
    <cfRule type="expression" dxfId="1230" priority="950">
      <formula>B323&gt;H323</formula>
    </cfRule>
  </conditionalFormatting>
  <conditionalFormatting sqref="G323">
    <cfRule type="expression" dxfId="1229" priority="951">
      <formula>B323&gt;D323</formula>
    </cfRule>
  </conditionalFormatting>
  <conditionalFormatting sqref="F323">
    <cfRule type="expression" dxfId="1228" priority="952">
      <formula>B323&gt;D323</formula>
    </cfRule>
  </conditionalFormatting>
  <conditionalFormatting sqref="K322">
    <cfRule type="expression" dxfId="1227" priority="953">
      <formula>B322&gt;H322</formula>
    </cfRule>
  </conditionalFormatting>
  <conditionalFormatting sqref="J322">
    <cfRule type="expression" dxfId="1226" priority="954">
      <formula>B322&gt;H322</formula>
    </cfRule>
  </conditionalFormatting>
  <conditionalFormatting sqref="G322">
    <cfRule type="expression" dxfId="1225" priority="955">
      <formula>B322&gt;D322</formula>
    </cfRule>
  </conditionalFormatting>
  <conditionalFormatting sqref="F322">
    <cfRule type="expression" dxfId="1224" priority="956">
      <formula>B322&gt;D322</formula>
    </cfRule>
  </conditionalFormatting>
  <conditionalFormatting sqref="K321">
    <cfRule type="expression" dxfId="1223" priority="957">
      <formula>B321&gt;H321</formula>
    </cfRule>
  </conditionalFormatting>
  <conditionalFormatting sqref="J321">
    <cfRule type="expression" dxfId="1222" priority="958">
      <formula>B321&gt;H321</formula>
    </cfRule>
  </conditionalFormatting>
  <conditionalFormatting sqref="G321">
    <cfRule type="expression" dxfId="1221" priority="959">
      <formula>B321&gt;D321</formula>
    </cfRule>
  </conditionalFormatting>
  <conditionalFormatting sqref="F321">
    <cfRule type="expression" dxfId="1220" priority="960">
      <formula>B321&gt;D321</formula>
    </cfRule>
  </conditionalFormatting>
  <conditionalFormatting sqref="K320">
    <cfRule type="expression" dxfId="1219" priority="961">
      <formula>B320&gt;H320</formula>
    </cfRule>
  </conditionalFormatting>
  <conditionalFormatting sqref="J320">
    <cfRule type="expression" dxfId="1218" priority="962">
      <formula>B320&gt;H320</formula>
    </cfRule>
  </conditionalFormatting>
  <conditionalFormatting sqref="G320">
    <cfRule type="expression" dxfId="1217" priority="963">
      <formula>B320&gt;D320</formula>
    </cfRule>
  </conditionalFormatting>
  <conditionalFormatting sqref="F320">
    <cfRule type="expression" dxfId="1216" priority="964">
      <formula>B320&gt;D320</formula>
    </cfRule>
  </conditionalFormatting>
  <conditionalFormatting sqref="K319">
    <cfRule type="expression" dxfId="1215" priority="965">
      <formula>B319&gt;H319</formula>
    </cfRule>
  </conditionalFormatting>
  <conditionalFormatting sqref="J319">
    <cfRule type="expression" dxfId="1214" priority="966">
      <formula>B319&gt;H319</formula>
    </cfRule>
  </conditionalFormatting>
  <conditionalFormatting sqref="G319">
    <cfRule type="expression" dxfId="1213" priority="967">
      <formula>B319&gt;D319</formula>
    </cfRule>
  </conditionalFormatting>
  <conditionalFormatting sqref="F319">
    <cfRule type="expression" dxfId="1212" priority="968">
      <formula>B319&gt;D319</formula>
    </cfRule>
  </conditionalFormatting>
  <conditionalFormatting sqref="K318">
    <cfRule type="expression" dxfId="1211" priority="969">
      <formula>B318&gt;H318</formula>
    </cfRule>
  </conditionalFormatting>
  <conditionalFormatting sqref="J318">
    <cfRule type="expression" dxfId="1210" priority="970">
      <formula>B318&gt;H318</formula>
    </cfRule>
  </conditionalFormatting>
  <conditionalFormatting sqref="G318">
    <cfRule type="expression" dxfId="1209" priority="971">
      <formula>B318&gt;D318</formula>
    </cfRule>
  </conditionalFormatting>
  <conditionalFormatting sqref="F318">
    <cfRule type="expression" dxfId="1208" priority="972">
      <formula>B318&gt;D318</formula>
    </cfRule>
  </conditionalFormatting>
  <conditionalFormatting sqref="K317">
    <cfRule type="expression" dxfId="1207" priority="973">
      <formula>B317&gt;H317</formula>
    </cfRule>
  </conditionalFormatting>
  <conditionalFormatting sqref="J317">
    <cfRule type="expression" dxfId="1206" priority="974">
      <formula>B317&gt;H317</formula>
    </cfRule>
  </conditionalFormatting>
  <conditionalFormatting sqref="G317">
    <cfRule type="expression" dxfId="1205" priority="975">
      <formula>B317&gt;D317</formula>
    </cfRule>
  </conditionalFormatting>
  <conditionalFormatting sqref="F317">
    <cfRule type="expression" dxfId="1204" priority="976">
      <formula>B317&gt;D317</formula>
    </cfRule>
  </conditionalFormatting>
  <conditionalFormatting sqref="K316">
    <cfRule type="expression" dxfId="1203" priority="977">
      <formula>B316&gt;H316</formula>
    </cfRule>
  </conditionalFormatting>
  <conditionalFormatting sqref="J316">
    <cfRule type="expression" dxfId="1202" priority="978">
      <formula>B316&gt;H316</formula>
    </cfRule>
  </conditionalFormatting>
  <conditionalFormatting sqref="G316">
    <cfRule type="expression" dxfId="1201" priority="979">
      <formula>B316&gt;D316</formula>
    </cfRule>
  </conditionalFormatting>
  <conditionalFormatting sqref="F316">
    <cfRule type="expression" dxfId="1200" priority="980">
      <formula>B316&gt;D316</formula>
    </cfRule>
  </conditionalFormatting>
  <conditionalFormatting sqref="K315">
    <cfRule type="expression" dxfId="1199" priority="981">
      <formula>B315&gt;H315</formula>
    </cfRule>
  </conditionalFormatting>
  <conditionalFormatting sqref="J315">
    <cfRule type="expression" dxfId="1198" priority="982">
      <formula>B315&gt;H315</formula>
    </cfRule>
  </conditionalFormatting>
  <conditionalFormatting sqref="G315">
    <cfRule type="expression" dxfId="1197" priority="983">
      <formula>B315&gt;D315</formula>
    </cfRule>
  </conditionalFormatting>
  <conditionalFormatting sqref="F315">
    <cfRule type="expression" dxfId="1196" priority="984">
      <formula>B315&gt;D315</formula>
    </cfRule>
  </conditionalFormatting>
  <conditionalFormatting sqref="K314">
    <cfRule type="expression" dxfId="1195" priority="985">
      <formula>B314&gt;H314</formula>
    </cfRule>
  </conditionalFormatting>
  <conditionalFormatting sqref="J314">
    <cfRule type="expression" dxfId="1194" priority="986">
      <formula>B314&gt;H314</formula>
    </cfRule>
  </conditionalFormatting>
  <conditionalFormatting sqref="G314">
    <cfRule type="expression" dxfId="1193" priority="987">
      <formula>B314&gt;D314</formula>
    </cfRule>
  </conditionalFormatting>
  <conditionalFormatting sqref="F314">
    <cfRule type="expression" dxfId="1192" priority="988">
      <formula>B314&gt;D314</formula>
    </cfRule>
  </conditionalFormatting>
  <conditionalFormatting sqref="K313">
    <cfRule type="expression" dxfId="1191" priority="989">
      <formula>B313&gt;H313</formula>
    </cfRule>
  </conditionalFormatting>
  <conditionalFormatting sqref="J313">
    <cfRule type="expression" dxfId="1190" priority="990">
      <formula>B313&gt;H313</formula>
    </cfRule>
  </conditionalFormatting>
  <conditionalFormatting sqref="G313">
    <cfRule type="expression" dxfId="1189" priority="991">
      <formula>B313&gt;D313</formula>
    </cfRule>
  </conditionalFormatting>
  <conditionalFormatting sqref="F313">
    <cfRule type="expression" dxfId="1188" priority="992">
      <formula>B313&gt;D313</formula>
    </cfRule>
  </conditionalFormatting>
  <conditionalFormatting sqref="K312">
    <cfRule type="expression" dxfId="1187" priority="993">
      <formula>B312&gt;H312</formula>
    </cfRule>
  </conditionalFormatting>
  <conditionalFormatting sqref="J312">
    <cfRule type="expression" dxfId="1186" priority="994">
      <formula>B312&gt;H312</formula>
    </cfRule>
  </conditionalFormatting>
  <conditionalFormatting sqref="G312">
    <cfRule type="expression" dxfId="1185" priority="995">
      <formula>B312&gt;D312</formula>
    </cfRule>
  </conditionalFormatting>
  <conditionalFormatting sqref="F312">
    <cfRule type="expression" dxfId="1184" priority="996">
      <formula>B312&gt;D312</formula>
    </cfRule>
  </conditionalFormatting>
  <conditionalFormatting sqref="K311">
    <cfRule type="expression" dxfId="1183" priority="997">
      <formula>B311&gt;H311</formula>
    </cfRule>
  </conditionalFormatting>
  <conditionalFormatting sqref="J311">
    <cfRule type="expression" dxfId="1182" priority="998">
      <formula>B311&gt;H311</formula>
    </cfRule>
  </conditionalFormatting>
  <conditionalFormatting sqref="G311">
    <cfRule type="expression" dxfId="1181" priority="999">
      <formula>B311&gt;D311</formula>
    </cfRule>
  </conditionalFormatting>
  <conditionalFormatting sqref="F311">
    <cfRule type="expression" dxfId="1180" priority="1000">
      <formula>B311&gt;D311</formula>
    </cfRule>
  </conditionalFormatting>
  <conditionalFormatting sqref="K310">
    <cfRule type="expression" dxfId="1179" priority="1001">
      <formula>B310&gt;H310</formula>
    </cfRule>
  </conditionalFormatting>
  <conditionalFormatting sqref="J310">
    <cfRule type="expression" dxfId="1178" priority="1002">
      <formula>B310&gt;H310</formula>
    </cfRule>
  </conditionalFormatting>
  <conditionalFormatting sqref="G310">
    <cfRule type="expression" dxfId="1177" priority="1003">
      <formula>B310&gt;D310</formula>
    </cfRule>
  </conditionalFormatting>
  <conditionalFormatting sqref="F310">
    <cfRule type="expression" dxfId="1176" priority="1004">
      <formula>B310&gt;D310</formula>
    </cfRule>
  </conditionalFormatting>
  <conditionalFormatting sqref="K309">
    <cfRule type="expression" dxfId="1175" priority="1005">
      <formula>B309&gt;H309</formula>
    </cfRule>
  </conditionalFormatting>
  <conditionalFormatting sqref="J309">
    <cfRule type="expression" dxfId="1174" priority="1006">
      <formula>B309&gt;H309</formula>
    </cfRule>
  </conditionalFormatting>
  <conditionalFormatting sqref="G309">
    <cfRule type="expression" dxfId="1173" priority="1007">
      <formula>B309&gt;D309</formula>
    </cfRule>
  </conditionalFormatting>
  <conditionalFormatting sqref="F309">
    <cfRule type="expression" dxfId="1172" priority="1008">
      <formula>B309&gt;D309</formula>
    </cfRule>
  </conditionalFormatting>
  <conditionalFormatting sqref="K308">
    <cfRule type="expression" dxfId="1171" priority="1009">
      <formula>B308&gt;H308</formula>
    </cfRule>
  </conditionalFormatting>
  <conditionalFormatting sqref="J308">
    <cfRule type="expression" dxfId="1170" priority="1010">
      <formula>B308&gt;H308</formula>
    </cfRule>
  </conditionalFormatting>
  <conditionalFormatting sqref="G308">
    <cfRule type="expression" dxfId="1169" priority="1011">
      <formula>B308&gt;D308</formula>
    </cfRule>
  </conditionalFormatting>
  <conditionalFormatting sqref="F308">
    <cfRule type="expression" dxfId="1168" priority="1012">
      <formula>B308&gt;D308</formula>
    </cfRule>
  </conditionalFormatting>
  <conditionalFormatting sqref="K307">
    <cfRule type="expression" dxfId="1167" priority="1013">
      <formula>B307&gt;H307</formula>
    </cfRule>
  </conditionalFormatting>
  <conditionalFormatting sqref="J307">
    <cfRule type="expression" dxfId="1166" priority="1014">
      <formula>B307&gt;H307</formula>
    </cfRule>
  </conditionalFormatting>
  <conditionalFormatting sqref="G307">
    <cfRule type="expression" dxfId="1165" priority="1015">
      <formula>B307&gt;D307</formula>
    </cfRule>
  </conditionalFormatting>
  <conditionalFormatting sqref="F307">
    <cfRule type="expression" dxfId="1164" priority="1016">
      <formula>B307&gt;D307</formula>
    </cfRule>
  </conditionalFormatting>
  <conditionalFormatting sqref="K306">
    <cfRule type="expression" dxfId="1163" priority="1017">
      <formula>B306&gt;H306</formula>
    </cfRule>
  </conditionalFormatting>
  <conditionalFormatting sqref="J306">
    <cfRule type="expression" dxfId="1162" priority="1018">
      <formula>B306&gt;H306</formula>
    </cfRule>
  </conditionalFormatting>
  <conditionalFormatting sqref="G306">
    <cfRule type="expression" dxfId="1161" priority="1019">
      <formula>B306&gt;D306</formula>
    </cfRule>
  </conditionalFormatting>
  <conditionalFormatting sqref="F306">
    <cfRule type="expression" dxfId="1160" priority="1020">
      <formula>B306&gt;D306</formula>
    </cfRule>
  </conditionalFormatting>
  <conditionalFormatting sqref="K305">
    <cfRule type="expression" dxfId="1159" priority="1021">
      <formula>B305&gt;H305</formula>
    </cfRule>
  </conditionalFormatting>
  <conditionalFormatting sqref="J305">
    <cfRule type="expression" dxfId="1158" priority="1022">
      <formula>B305&gt;H305</formula>
    </cfRule>
  </conditionalFormatting>
  <conditionalFormatting sqref="G305">
    <cfRule type="expression" dxfId="1157" priority="1023">
      <formula>B305&gt;D305</formula>
    </cfRule>
  </conditionalFormatting>
  <conditionalFormatting sqref="F305">
    <cfRule type="expression" dxfId="1156" priority="1024">
      <formula>B305&gt;D305</formula>
    </cfRule>
  </conditionalFormatting>
  <conditionalFormatting sqref="K304">
    <cfRule type="expression" dxfId="1155" priority="1025">
      <formula>B304&gt;H304</formula>
    </cfRule>
  </conditionalFormatting>
  <conditionalFormatting sqref="J304">
    <cfRule type="expression" dxfId="1154" priority="1026">
      <formula>B304&gt;H304</formula>
    </cfRule>
  </conditionalFormatting>
  <conditionalFormatting sqref="G304">
    <cfRule type="expression" dxfId="1153" priority="1027">
      <formula>B304&gt;D304</formula>
    </cfRule>
  </conditionalFormatting>
  <conditionalFormatting sqref="F304">
    <cfRule type="expression" dxfId="1152" priority="1028">
      <formula>B304&gt;D304</formula>
    </cfRule>
  </conditionalFormatting>
  <conditionalFormatting sqref="K303">
    <cfRule type="expression" dxfId="1151" priority="1029">
      <formula>B303&gt;H303</formula>
    </cfRule>
  </conditionalFormatting>
  <conditionalFormatting sqref="J303">
    <cfRule type="expression" dxfId="1150" priority="1030">
      <formula>B303&gt;H303</formula>
    </cfRule>
  </conditionalFormatting>
  <conditionalFormatting sqref="G303">
    <cfRule type="expression" dxfId="1149" priority="1031">
      <formula>B303&gt;D303</formula>
    </cfRule>
  </conditionalFormatting>
  <conditionalFormatting sqref="F303">
    <cfRule type="expression" dxfId="1148" priority="1032">
      <formula>B303&gt;D303</formula>
    </cfRule>
  </conditionalFormatting>
  <conditionalFormatting sqref="K302">
    <cfRule type="expression" dxfId="1147" priority="1033">
      <formula>B302&gt;H302</formula>
    </cfRule>
  </conditionalFormatting>
  <conditionalFormatting sqref="J302">
    <cfRule type="expression" dxfId="1146" priority="1034">
      <formula>B302&gt;H302</formula>
    </cfRule>
  </conditionalFormatting>
  <conditionalFormatting sqref="G302">
    <cfRule type="expression" dxfId="1145" priority="1035">
      <formula>B302&gt;D302</formula>
    </cfRule>
  </conditionalFormatting>
  <conditionalFormatting sqref="F302">
    <cfRule type="expression" dxfId="1144" priority="1036">
      <formula>B302&gt;D302</formula>
    </cfRule>
  </conditionalFormatting>
  <conditionalFormatting sqref="K301">
    <cfRule type="expression" dxfId="1143" priority="1037">
      <formula>B301&gt;H301</formula>
    </cfRule>
  </conditionalFormatting>
  <conditionalFormatting sqref="J301">
    <cfRule type="expression" dxfId="1142" priority="1038">
      <formula>B301&gt;H301</formula>
    </cfRule>
  </conditionalFormatting>
  <conditionalFormatting sqref="G301">
    <cfRule type="expression" dxfId="1141" priority="1039">
      <formula>B301&gt;D301</formula>
    </cfRule>
  </conditionalFormatting>
  <conditionalFormatting sqref="F301">
    <cfRule type="expression" dxfId="1140" priority="1040">
      <formula>B301&gt;D301</formula>
    </cfRule>
  </conditionalFormatting>
  <conditionalFormatting sqref="K300">
    <cfRule type="expression" dxfId="1139" priority="1041">
      <formula>B300&gt;H300</formula>
    </cfRule>
  </conditionalFormatting>
  <conditionalFormatting sqref="J300">
    <cfRule type="expression" dxfId="1138" priority="1042">
      <formula>B300&gt;H300</formula>
    </cfRule>
  </conditionalFormatting>
  <conditionalFormatting sqref="G300">
    <cfRule type="expression" dxfId="1137" priority="1043">
      <formula>B300&gt;D300</formula>
    </cfRule>
  </conditionalFormatting>
  <conditionalFormatting sqref="F300">
    <cfRule type="expression" dxfId="1136" priority="1044">
      <formula>B300&gt;D300</formula>
    </cfRule>
  </conditionalFormatting>
  <conditionalFormatting sqref="K299">
    <cfRule type="expression" dxfId="1135" priority="1045">
      <formula>B299&gt;H299</formula>
    </cfRule>
  </conditionalFormatting>
  <conditionalFormatting sqref="J299">
    <cfRule type="expression" dxfId="1134" priority="1046">
      <formula>B299&gt;H299</formula>
    </cfRule>
  </conditionalFormatting>
  <conditionalFormatting sqref="G299">
    <cfRule type="expression" dxfId="1133" priority="1047">
      <formula>B299&gt;D299</formula>
    </cfRule>
  </conditionalFormatting>
  <conditionalFormatting sqref="F299">
    <cfRule type="expression" dxfId="1132" priority="1048">
      <formula>B299&gt;D299</formula>
    </cfRule>
  </conditionalFormatting>
  <conditionalFormatting sqref="K298">
    <cfRule type="expression" dxfId="1131" priority="1049">
      <formula>B298&gt;H298</formula>
    </cfRule>
  </conditionalFormatting>
  <conditionalFormatting sqref="J298">
    <cfRule type="expression" dxfId="1130" priority="1050">
      <formula>B298&gt;H298</formula>
    </cfRule>
  </conditionalFormatting>
  <conditionalFormatting sqref="G298">
    <cfRule type="expression" dxfId="1129" priority="1051">
      <formula>B298&gt;D298</formula>
    </cfRule>
  </conditionalFormatting>
  <conditionalFormatting sqref="F298">
    <cfRule type="expression" dxfId="1128" priority="1052">
      <formula>B298&gt;D298</formula>
    </cfRule>
  </conditionalFormatting>
  <conditionalFormatting sqref="K297">
    <cfRule type="expression" dxfId="1127" priority="1053">
      <formula>B297&gt;H297</formula>
    </cfRule>
  </conditionalFormatting>
  <conditionalFormatting sqref="J297">
    <cfRule type="expression" dxfId="1126" priority="1054">
      <formula>B297&gt;H297</formula>
    </cfRule>
  </conditionalFormatting>
  <conditionalFormatting sqref="G297">
    <cfRule type="expression" dxfId="1125" priority="1055">
      <formula>B297&gt;D297</formula>
    </cfRule>
  </conditionalFormatting>
  <conditionalFormatting sqref="F297">
    <cfRule type="expression" dxfId="1124" priority="1056">
      <formula>B297&gt;D297</formula>
    </cfRule>
  </conditionalFormatting>
  <conditionalFormatting sqref="K296">
    <cfRule type="expression" dxfId="1123" priority="1057">
      <formula>B296&gt;H296</formula>
    </cfRule>
  </conditionalFormatting>
  <conditionalFormatting sqref="J296">
    <cfRule type="expression" dxfId="1122" priority="1058">
      <formula>B296&gt;H296</formula>
    </cfRule>
  </conditionalFormatting>
  <conditionalFormatting sqref="G296">
    <cfRule type="expression" dxfId="1121" priority="1059">
      <formula>B296&gt;D296</formula>
    </cfRule>
  </conditionalFormatting>
  <conditionalFormatting sqref="F296">
    <cfRule type="expression" dxfId="1120" priority="1060">
      <formula>B296&gt;D296</formula>
    </cfRule>
  </conditionalFormatting>
  <conditionalFormatting sqref="K295">
    <cfRule type="expression" dxfId="1119" priority="1061">
      <formula>B295&gt;H295</formula>
    </cfRule>
  </conditionalFormatting>
  <conditionalFormatting sqref="J295">
    <cfRule type="expression" dxfId="1118" priority="1062">
      <formula>B295&gt;H295</formula>
    </cfRule>
  </conditionalFormatting>
  <conditionalFormatting sqref="G295">
    <cfRule type="expression" dxfId="1117" priority="1063">
      <formula>B295&gt;D295</formula>
    </cfRule>
  </conditionalFormatting>
  <conditionalFormatting sqref="F295">
    <cfRule type="expression" dxfId="1116" priority="1064">
      <formula>B295&gt;D295</formula>
    </cfRule>
  </conditionalFormatting>
  <conditionalFormatting sqref="K294">
    <cfRule type="expression" dxfId="1115" priority="1065">
      <formula>B294&gt;H294</formula>
    </cfRule>
  </conditionalFormatting>
  <conditionalFormatting sqref="J294">
    <cfRule type="expression" dxfId="1114" priority="1066">
      <formula>B294&gt;H294</formula>
    </cfRule>
  </conditionalFormatting>
  <conditionalFormatting sqref="G294">
    <cfRule type="expression" dxfId="1113" priority="1067">
      <formula>B294&gt;D294</formula>
    </cfRule>
  </conditionalFormatting>
  <conditionalFormatting sqref="F294">
    <cfRule type="expression" dxfId="1112" priority="1068">
      <formula>B294&gt;D294</formula>
    </cfRule>
  </conditionalFormatting>
  <conditionalFormatting sqref="K293">
    <cfRule type="expression" dxfId="1111" priority="1069">
      <formula>B293&gt;H293</formula>
    </cfRule>
  </conditionalFormatting>
  <conditionalFormatting sqref="J293">
    <cfRule type="expression" dxfId="1110" priority="1070">
      <formula>B293&gt;H293</formula>
    </cfRule>
  </conditionalFormatting>
  <conditionalFormatting sqref="G293">
    <cfRule type="expression" dxfId="1109" priority="1071">
      <formula>B293&gt;D293</formula>
    </cfRule>
  </conditionalFormatting>
  <conditionalFormatting sqref="F293">
    <cfRule type="expression" dxfId="1108" priority="1072">
      <formula>B293&gt;D293</formula>
    </cfRule>
  </conditionalFormatting>
  <conditionalFormatting sqref="K292">
    <cfRule type="expression" dxfId="1107" priority="1073">
      <formula>B292&gt;H292</formula>
    </cfRule>
  </conditionalFormatting>
  <conditionalFormatting sqref="J292">
    <cfRule type="expression" dxfId="1106" priority="1074">
      <formula>B292&gt;H292</formula>
    </cfRule>
  </conditionalFormatting>
  <conditionalFormatting sqref="G292">
    <cfRule type="expression" dxfId="1105" priority="1075">
      <formula>B292&gt;D292</formula>
    </cfRule>
  </conditionalFormatting>
  <conditionalFormatting sqref="F292">
    <cfRule type="expression" dxfId="1104" priority="1076">
      <formula>B292&gt;D292</formula>
    </cfRule>
  </conditionalFormatting>
  <conditionalFormatting sqref="K291">
    <cfRule type="expression" dxfId="1103" priority="1077">
      <formula>B291&gt;H291</formula>
    </cfRule>
  </conditionalFormatting>
  <conditionalFormatting sqref="J291">
    <cfRule type="expression" dxfId="1102" priority="1078">
      <formula>B291&gt;H291</formula>
    </cfRule>
  </conditionalFormatting>
  <conditionalFormatting sqref="G291">
    <cfRule type="expression" dxfId="1101" priority="1079">
      <formula>B291&gt;D291</formula>
    </cfRule>
  </conditionalFormatting>
  <conditionalFormatting sqref="F291">
    <cfRule type="expression" dxfId="1100" priority="1080">
      <formula>B291&gt;D291</formula>
    </cfRule>
  </conditionalFormatting>
  <conditionalFormatting sqref="K290">
    <cfRule type="expression" dxfId="1099" priority="1081">
      <formula>B290&gt;H290</formula>
    </cfRule>
  </conditionalFormatting>
  <conditionalFormatting sqref="J290">
    <cfRule type="expression" dxfId="1098" priority="1082">
      <formula>B290&gt;H290</formula>
    </cfRule>
  </conditionalFormatting>
  <conditionalFormatting sqref="G290">
    <cfRule type="expression" dxfId="1097" priority="1083">
      <formula>B290&gt;D290</formula>
    </cfRule>
  </conditionalFormatting>
  <conditionalFormatting sqref="F290">
    <cfRule type="expression" dxfId="1096" priority="1084">
      <formula>B290&gt;D290</formula>
    </cfRule>
  </conditionalFormatting>
  <conditionalFormatting sqref="K289">
    <cfRule type="expression" dxfId="1095" priority="1085">
      <formula>B289&gt;H289</formula>
    </cfRule>
  </conditionalFormatting>
  <conditionalFormatting sqref="J289">
    <cfRule type="expression" dxfId="1094" priority="1086">
      <formula>B289&gt;H289</formula>
    </cfRule>
  </conditionalFormatting>
  <conditionalFormatting sqref="G289">
    <cfRule type="expression" dxfId="1093" priority="1087">
      <formula>B289&gt;D289</formula>
    </cfRule>
  </conditionalFormatting>
  <conditionalFormatting sqref="F289">
    <cfRule type="expression" dxfId="1092" priority="1088">
      <formula>B289&gt;D289</formula>
    </cfRule>
  </conditionalFormatting>
  <conditionalFormatting sqref="K288">
    <cfRule type="expression" dxfId="1091" priority="1089">
      <formula>B288&gt;H288</formula>
    </cfRule>
  </conditionalFormatting>
  <conditionalFormatting sqref="J288">
    <cfRule type="expression" dxfId="1090" priority="1090">
      <formula>B288&gt;H288</formula>
    </cfRule>
  </conditionalFormatting>
  <conditionalFormatting sqref="G288">
    <cfRule type="expression" dxfId="1089" priority="1091">
      <formula>B288&gt;D288</formula>
    </cfRule>
  </conditionalFormatting>
  <conditionalFormatting sqref="F288">
    <cfRule type="expression" dxfId="1088" priority="1092">
      <formula>B288&gt;D288</formula>
    </cfRule>
  </conditionalFormatting>
  <conditionalFormatting sqref="K287">
    <cfRule type="expression" dxfId="1087" priority="1093">
      <formula>B287&gt;H287</formula>
    </cfRule>
  </conditionalFormatting>
  <conditionalFormatting sqref="J287">
    <cfRule type="expression" dxfId="1086" priority="1094">
      <formula>B287&gt;H287</formula>
    </cfRule>
  </conditionalFormatting>
  <conditionalFormatting sqref="G287">
    <cfRule type="expression" dxfId="1085" priority="1095">
      <formula>B287&gt;D287</formula>
    </cfRule>
  </conditionalFormatting>
  <conditionalFormatting sqref="F287">
    <cfRule type="expression" dxfId="1084" priority="1096">
      <formula>B287&gt;D287</formula>
    </cfRule>
  </conditionalFormatting>
  <conditionalFormatting sqref="K286">
    <cfRule type="expression" dxfId="1083" priority="1097">
      <formula>B286&gt;H286</formula>
    </cfRule>
  </conditionalFormatting>
  <conditionalFormatting sqref="J286">
    <cfRule type="expression" dxfId="1082" priority="1098">
      <formula>B286&gt;H286</formula>
    </cfRule>
  </conditionalFormatting>
  <conditionalFormatting sqref="G286">
    <cfRule type="expression" dxfId="1081" priority="1099">
      <formula>B286&gt;D286</formula>
    </cfRule>
  </conditionalFormatting>
  <conditionalFormatting sqref="F286">
    <cfRule type="expression" dxfId="1080" priority="1100">
      <formula>B286&gt;D286</formula>
    </cfRule>
  </conditionalFormatting>
  <conditionalFormatting sqref="K285">
    <cfRule type="expression" dxfId="1079" priority="1101">
      <formula>B285&gt;H285</formula>
    </cfRule>
  </conditionalFormatting>
  <conditionalFormatting sqref="J285">
    <cfRule type="expression" dxfId="1078" priority="1102">
      <formula>B285&gt;H285</formula>
    </cfRule>
  </conditionalFormatting>
  <conditionalFormatting sqref="G285">
    <cfRule type="expression" dxfId="1077" priority="1103">
      <formula>B285&gt;D285</formula>
    </cfRule>
  </conditionalFormatting>
  <conditionalFormatting sqref="F285">
    <cfRule type="expression" dxfId="1076" priority="1104">
      <formula>B285&gt;D285</formula>
    </cfRule>
  </conditionalFormatting>
  <conditionalFormatting sqref="K284">
    <cfRule type="expression" dxfId="1075" priority="1105">
      <formula>B284&gt;H284</formula>
    </cfRule>
  </conditionalFormatting>
  <conditionalFormatting sqref="J284">
    <cfRule type="expression" dxfId="1074" priority="1106">
      <formula>B284&gt;H284</formula>
    </cfRule>
  </conditionalFormatting>
  <conditionalFormatting sqref="G284">
    <cfRule type="expression" dxfId="1073" priority="1107">
      <formula>B284&gt;D284</formula>
    </cfRule>
  </conditionalFormatting>
  <conditionalFormatting sqref="F284">
    <cfRule type="expression" dxfId="1072" priority="1108">
      <formula>B284&gt;D284</formula>
    </cfRule>
  </conditionalFormatting>
  <conditionalFormatting sqref="K283">
    <cfRule type="expression" dxfId="1071" priority="1109">
      <formula>B283&gt;H283</formula>
    </cfRule>
  </conditionalFormatting>
  <conditionalFormatting sqref="J283">
    <cfRule type="expression" dxfId="1070" priority="1110">
      <formula>B283&gt;H283</formula>
    </cfRule>
  </conditionalFormatting>
  <conditionalFormatting sqref="G283">
    <cfRule type="expression" dxfId="1069" priority="1111">
      <formula>B283&gt;D283</formula>
    </cfRule>
  </conditionalFormatting>
  <conditionalFormatting sqref="F283">
    <cfRule type="expression" dxfId="1068" priority="1112">
      <formula>B283&gt;D283</formula>
    </cfRule>
  </conditionalFormatting>
  <conditionalFormatting sqref="K282">
    <cfRule type="expression" dxfId="1067" priority="1113">
      <formula>B282&gt;H282</formula>
    </cfRule>
  </conditionalFormatting>
  <conditionalFormatting sqref="J282">
    <cfRule type="expression" dxfId="1066" priority="1114">
      <formula>B282&gt;H282</formula>
    </cfRule>
  </conditionalFormatting>
  <conditionalFormatting sqref="G282">
    <cfRule type="expression" dxfId="1065" priority="1115">
      <formula>B282&gt;D282</formula>
    </cfRule>
  </conditionalFormatting>
  <conditionalFormatting sqref="F282">
    <cfRule type="expression" dxfId="1064" priority="1116">
      <formula>B282&gt;D282</formula>
    </cfRule>
  </conditionalFormatting>
  <conditionalFormatting sqref="K281">
    <cfRule type="expression" dxfId="1063" priority="1117">
      <formula>B281&gt;H281</formula>
    </cfRule>
  </conditionalFormatting>
  <conditionalFormatting sqref="J281">
    <cfRule type="expression" dxfId="1062" priority="1118">
      <formula>B281&gt;H281</formula>
    </cfRule>
  </conditionalFormatting>
  <conditionalFormatting sqref="G281">
    <cfRule type="expression" dxfId="1061" priority="1119">
      <formula>B281&gt;D281</formula>
    </cfRule>
  </conditionalFormatting>
  <conditionalFormatting sqref="F281">
    <cfRule type="expression" dxfId="1060" priority="1120">
      <formula>B281&gt;D281</formula>
    </cfRule>
  </conditionalFormatting>
  <conditionalFormatting sqref="K280">
    <cfRule type="expression" dxfId="1059" priority="1121">
      <formula>B280&gt;H280</formula>
    </cfRule>
  </conditionalFormatting>
  <conditionalFormatting sqref="J280">
    <cfRule type="expression" dxfId="1058" priority="1122">
      <formula>B280&gt;H280</formula>
    </cfRule>
  </conditionalFormatting>
  <conditionalFormatting sqref="G280">
    <cfRule type="expression" dxfId="1057" priority="1123">
      <formula>B280&gt;D280</formula>
    </cfRule>
  </conditionalFormatting>
  <conditionalFormatting sqref="F280">
    <cfRule type="expression" dxfId="1056" priority="1124">
      <formula>B280&gt;D280</formula>
    </cfRule>
  </conditionalFormatting>
  <conditionalFormatting sqref="K279">
    <cfRule type="expression" dxfId="1055" priority="1125">
      <formula>B279&gt;H279</formula>
    </cfRule>
  </conditionalFormatting>
  <conditionalFormatting sqref="J279">
    <cfRule type="expression" dxfId="1054" priority="1126">
      <formula>B279&gt;H279</formula>
    </cfRule>
  </conditionalFormatting>
  <conditionalFormatting sqref="G279">
    <cfRule type="expression" dxfId="1053" priority="1127">
      <formula>B279&gt;D279</formula>
    </cfRule>
  </conditionalFormatting>
  <conditionalFormatting sqref="F279">
    <cfRule type="expression" dxfId="1052" priority="1128">
      <formula>B279&gt;D279</formula>
    </cfRule>
  </conditionalFormatting>
  <conditionalFormatting sqref="K278">
    <cfRule type="expression" dxfId="1051" priority="1129">
      <formula>B278&gt;H278</formula>
    </cfRule>
  </conditionalFormatting>
  <conditionalFormatting sqref="J278">
    <cfRule type="expression" dxfId="1050" priority="1130">
      <formula>B278&gt;H278</formula>
    </cfRule>
  </conditionalFormatting>
  <conditionalFormatting sqref="G278">
    <cfRule type="expression" dxfId="1049" priority="1131">
      <formula>B278&gt;D278</formula>
    </cfRule>
  </conditionalFormatting>
  <conditionalFormatting sqref="F278">
    <cfRule type="expression" dxfId="1048" priority="1132">
      <formula>B278&gt;D278</formula>
    </cfRule>
  </conditionalFormatting>
  <conditionalFormatting sqref="K277">
    <cfRule type="expression" dxfId="1047" priority="1133">
      <formula>B277&gt;H277</formula>
    </cfRule>
  </conditionalFormatting>
  <conditionalFormatting sqref="J277">
    <cfRule type="expression" dxfId="1046" priority="1134">
      <formula>B277&gt;H277</formula>
    </cfRule>
  </conditionalFormatting>
  <conditionalFormatting sqref="G277">
    <cfRule type="expression" dxfId="1045" priority="1135">
      <formula>B277&gt;D277</formula>
    </cfRule>
  </conditionalFormatting>
  <conditionalFormatting sqref="F277">
    <cfRule type="expression" dxfId="1044" priority="1136">
      <formula>B277&gt;D277</formula>
    </cfRule>
  </conditionalFormatting>
  <conditionalFormatting sqref="K276">
    <cfRule type="expression" dxfId="1043" priority="1137">
      <formula>B276&gt;H276</formula>
    </cfRule>
  </conditionalFormatting>
  <conditionalFormatting sqref="J276">
    <cfRule type="expression" dxfId="1042" priority="1138">
      <formula>B276&gt;H276</formula>
    </cfRule>
  </conditionalFormatting>
  <conditionalFormatting sqref="G276">
    <cfRule type="expression" dxfId="1041" priority="1139">
      <formula>B276&gt;D276</formula>
    </cfRule>
  </conditionalFormatting>
  <conditionalFormatting sqref="F276">
    <cfRule type="expression" dxfId="1040" priority="1140">
      <formula>B276&gt;D276</formula>
    </cfRule>
  </conditionalFormatting>
  <conditionalFormatting sqref="K275">
    <cfRule type="expression" dxfId="1039" priority="1141">
      <formula>B275&gt;H275</formula>
    </cfRule>
  </conditionalFormatting>
  <conditionalFormatting sqref="J275">
    <cfRule type="expression" dxfId="1038" priority="1142">
      <formula>B275&gt;H275</formula>
    </cfRule>
  </conditionalFormatting>
  <conditionalFormatting sqref="G275">
    <cfRule type="expression" dxfId="1037" priority="1143">
      <formula>B275&gt;D275</formula>
    </cfRule>
  </conditionalFormatting>
  <conditionalFormatting sqref="F275">
    <cfRule type="expression" dxfId="1036" priority="1144">
      <formula>B275&gt;D275</formula>
    </cfRule>
  </conditionalFormatting>
  <conditionalFormatting sqref="K274">
    <cfRule type="expression" dxfId="1035" priority="1145">
      <formula>B274&gt;H274</formula>
    </cfRule>
  </conditionalFormatting>
  <conditionalFormatting sqref="J274">
    <cfRule type="expression" dxfId="1034" priority="1146">
      <formula>B274&gt;H274</formula>
    </cfRule>
  </conditionalFormatting>
  <conditionalFormatting sqref="G274">
    <cfRule type="expression" dxfId="1033" priority="1147">
      <formula>B274&gt;D274</formula>
    </cfRule>
  </conditionalFormatting>
  <conditionalFormatting sqref="F274">
    <cfRule type="expression" dxfId="1032" priority="1148">
      <formula>B274&gt;D274</formula>
    </cfRule>
  </conditionalFormatting>
  <conditionalFormatting sqref="K273">
    <cfRule type="expression" dxfId="1031" priority="1149">
      <formula>B273&gt;H273</formula>
    </cfRule>
  </conditionalFormatting>
  <conditionalFormatting sqref="J273">
    <cfRule type="expression" dxfId="1030" priority="1150">
      <formula>B273&gt;H273</formula>
    </cfRule>
  </conditionalFormatting>
  <conditionalFormatting sqref="G273">
    <cfRule type="expression" dxfId="1029" priority="1151">
      <formula>B273&gt;D273</formula>
    </cfRule>
  </conditionalFormatting>
  <conditionalFormatting sqref="F273">
    <cfRule type="expression" dxfId="1028" priority="1152">
      <formula>B273&gt;D273</formula>
    </cfRule>
  </conditionalFormatting>
  <conditionalFormatting sqref="K272">
    <cfRule type="expression" dxfId="1027" priority="1153">
      <formula>B272&gt;H272</formula>
    </cfRule>
  </conditionalFormatting>
  <conditionalFormatting sqref="J272">
    <cfRule type="expression" dxfId="1026" priority="1154">
      <formula>B272&gt;H272</formula>
    </cfRule>
  </conditionalFormatting>
  <conditionalFormatting sqref="G272">
    <cfRule type="expression" dxfId="1025" priority="1155">
      <formula>B272&gt;D272</formula>
    </cfRule>
  </conditionalFormatting>
  <conditionalFormatting sqref="F272">
    <cfRule type="expression" dxfId="1024" priority="1156">
      <formula>B272&gt;D272</formula>
    </cfRule>
  </conditionalFormatting>
  <conditionalFormatting sqref="K271">
    <cfRule type="expression" dxfId="1023" priority="1157">
      <formula>B271&gt;H271</formula>
    </cfRule>
  </conditionalFormatting>
  <conditionalFormatting sqref="J271">
    <cfRule type="expression" dxfId="1022" priority="1158">
      <formula>B271&gt;H271</formula>
    </cfRule>
  </conditionalFormatting>
  <conditionalFormatting sqref="G271">
    <cfRule type="expression" dxfId="1021" priority="1159">
      <formula>B271&gt;D271</formula>
    </cfRule>
  </conditionalFormatting>
  <conditionalFormatting sqref="F271">
    <cfRule type="expression" dxfId="1020" priority="1160">
      <formula>B271&gt;D271</formula>
    </cfRule>
  </conditionalFormatting>
  <conditionalFormatting sqref="K270">
    <cfRule type="expression" dxfId="1019" priority="1161">
      <formula>B270&gt;H270</formula>
    </cfRule>
  </conditionalFormatting>
  <conditionalFormatting sqref="J270">
    <cfRule type="expression" dxfId="1018" priority="1162">
      <formula>B270&gt;H270</formula>
    </cfRule>
  </conditionalFormatting>
  <conditionalFormatting sqref="G270">
    <cfRule type="expression" dxfId="1017" priority="1163">
      <formula>B270&gt;D270</formula>
    </cfRule>
  </conditionalFormatting>
  <conditionalFormatting sqref="F270">
    <cfRule type="expression" dxfId="1016" priority="1164">
      <formula>B270&gt;D270</formula>
    </cfRule>
  </conditionalFormatting>
  <conditionalFormatting sqref="K269">
    <cfRule type="expression" dxfId="1015" priority="1165">
      <formula>B269&gt;H269</formula>
    </cfRule>
  </conditionalFormatting>
  <conditionalFormatting sqref="J269">
    <cfRule type="expression" dxfId="1014" priority="1166">
      <formula>B269&gt;H269</formula>
    </cfRule>
  </conditionalFormatting>
  <conditionalFormatting sqref="G269">
    <cfRule type="expression" dxfId="1013" priority="1167">
      <formula>B269&gt;D269</formula>
    </cfRule>
  </conditionalFormatting>
  <conditionalFormatting sqref="F269">
    <cfRule type="expression" dxfId="1012" priority="1168">
      <formula>B269&gt;D269</formula>
    </cfRule>
  </conditionalFormatting>
  <conditionalFormatting sqref="K268">
    <cfRule type="expression" dxfId="1011" priority="1169">
      <formula>B268&gt;H268</formula>
    </cfRule>
  </conditionalFormatting>
  <conditionalFormatting sqref="J268">
    <cfRule type="expression" dxfId="1010" priority="1170">
      <formula>B268&gt;H268</formula>
    </cfRule>
  </conditionalFormatting>
  <conditionalFormatting sqref="G268">
    <cfRule type="expression" dxfId="1009" priority="1171">
      <formula>B268&gt;D268</formula>
    </cfRule>
  </conditionalFormatting>
  <conditionalFormatting sqref="F268">
    <cfRule type="expression" dxfId="1008" priority="1172">
      <formula>B268&gt;D268</formula>
    </cfRule>
  </conditionalFormatting>
  <conditionalFormatting sqref="K267">
    <cfRule type="expression" dxfId="1007" priority="1173">
      <formula>B267&gt;H267</formula>
    </cfRule>
  </conditionalFormatting>
  <conditionalFormatting sqref="J267">
    <cfRule type="expression" dxfId="1006" priority="1174">
      <formula>B267&gt;H267</formula>
    </cfRule>
  </conditionalFormatting>
  <conditionalFormatting sqref="G267">
    <cfRule type="expression" dxfId="1005" priority="1175">
      <formula>B267&gt;D267</formula>
    </cfRule>
  </conditionalFormatting>
  <conditionalFormatting sqref="F267">
    <cfRule type="expression" dxfId="1004" priority="1176">
      <formula>B267&gt;D267</formula>
    </cfRule>
  </conditionalFormatting>
  <conditionalFormatting sqref="K266">
    <cfRule type="expression" dxfId="1003" priority="1177">
      <formula>B266&gt;H266</formula>
    </cfRule>
  </conditionalFormatting>
  <conditionalFormatting sqref="J266">
    <cfRule type="expression" dxfId="1002" priority="1178">
      <formula>B266&gt;H266</formula>
    </cfRule>
  </conditionalFormatting>
  <conditionalFormatting sqref="G266">
    <cfRule type="expression" dxfId="1001" priority="1179">
      <formula>B266&gt;D266</formula>
    </cfRule>
  </conditionalFormatting>
  <conditionalFormatting sqref="F266">
    <cfRule type="expression" dxfId="1000" priority="1180">
      <formula>B266&gt;D266</formula>
    </cfRule>
  </conditionalFormatting>
  <conditionalFormatting sqref="K265">
    <cfRule type="expression" dxfId="999" priority="1181">
      <formula>B265&gt;H265</formula>
    </cfRule>
  </conditionalFormatting>
  <conditionalFormatting sqref="J265">
    <cfRule type="expression" dxfId="998" priority="1182">
      <formula>B265&gt;H265</formula>
    </cfRule>
  </conditionalFormatting>
  <conditionalFormatting sqref="G265">
    <cfRule type="expression" dxfId="997" priority="1183">
      <formula>B265&gt;D265</formula>
    </cfRule>
  </conditionalFormatting>
  <conditionalFormatting sqref="F265">
    <cfRule type="expression" dxfId="996" priority="1184">
      <formula>B265&gt;D265</formula>
    </cfRule>
  </conditionalFormatting>
  <conditionalFormatting sqref="K264">
    <cfRule type="expression" dxfId="995" priority="1185">
      <formula>B264&gt;H264</formula>
    </cfRule>
  </conditionalFormatting>
  <conditionalFormatting sqref="J264">
    <cfRule type="expression" dxfId="994" priority="1186">
      <formula>B264&gt;H264</formula>
    </cfRule>
  </conditionalFormatting>
  <conditionalFormatting sqref="G264">
    <cfRule type="expression" dxfId="993" priority="1187">
      <formula>B264&gt;D264</formula>
    </cfRule>
  </conditionalFormatting>
  <conditionalFormatting sqref="F264">
    <cfRule type="expression" dxfId="992" priority="1188">
      <formula>B264&gt;D264</formula>
    </cfRule>
  </conditionalFormatting>
  <conditionalFormatting sqref="K263">
    <cfRule type="expression" dxfId="991" priority="1189">
      <formula>B263&gt;H263</formula>
    </cfRule>
  </conditionalFormatting>
  <conditionalFormatting sqref="J263">
    <cfRule type="expression" dxfId="990" priority="1190">
      <formula>B263&gt;H263</formula>
    </cfRule>
  </conditionalFormatting>
  <conditionalFormatting sqref="G263">
    <cfRule type="expression" dxfId="989" priority="1191">
      <formula>B263&gt;D263</formula>
    </cfRule>
  </conditionalFormatting>
  <conditionalFormatting sqref="F263">
    <cfRule type="expression" dxfId="988" priority="1192">
      <formula>B263&gt;D263</formula>
    </cfRule>
  </conditionalFormatting>
  <conditionalFormatting sqref="K262">
    <cfRule type="expression" dxfId="987" priority="1193">
      <formula>B262&gt;H262</formula>
    </cfRule>
  </conditionalFormatting>
  <conditionalFormatting sqref="J262">
    <cfRule type="expression" dxfId="986" priority="1194">
      <formula>B262&gt;H262</formula>
    </cfRule>
  </conditionalFormatting>
  <conditionalFormatting sqref="G262">
    <cfRule type="expression" dxfId="985" priority="1195">
      <formula>B262&gt;D262</formula>
    </cfRule>
  </conditionalFormatting>
  <conditionalFormatting sqref="F262">
    <cfRule type="expression" dxfId="984" priority="1196">
      <formula>B262&gt;D262</formula>
    </cfRule>
  </conditionalFormatting>
  <conditionalFormatting sqref="K261">
    <cfRule type="expression" dxfId="983" priority="1197">
      <formula>B261&gt;H261</formula>
    </cfRule>
  </conditionalFormatting>
  <conditionalFormatting sqref="J261">
    <cfRule type="expression" dxfId="982" priority="1198">
      <formula>B261&gt;H261</formula>
    </cfRule>
  </conditionalFormatting>
  <conditionalFormatting sqref="G261">
    <cfRule type="expression" dxfId="981" priority="1199">
      <formula>B261&gt;D261</formula>
    </cfRule>
  </conditionalFormatting>
  <conditionalFormatting sqref="F261">
    <cfRule type="expression" dxfId="980" priority="1200">
      <formula>B261&gt;D261</formula>
    </cfRule>
  </conditionalFormatting>
  <conditionalFormatting sqref="K260">
    <cfRule type="expression" dxfId="979" priority="1201">
      <formula>B260&gt;H260</formula>
    </cfRule>
  </conditionalFormatting>
  <conditionalFormatting sqref="J260">
    <cfRule type="expression" dxfId="978" priority="1202">
      <formula>B260&gt;H260</formula>
    </cfRule>
  </conditionalFormatting>
  <conditionalFormatting sqref="G260">
    <cfRule type="expression" dxfId="977" priority="1203">
      <formula>B260&gt;D260</formula>
    </cfRule>
  </conditionalFormatting>
  <conditionalFormatting sqref="F260">
    <cfRule type="expression" dxfId="976" priority="1204">
      <formula>B260&gt;D260</formula>
    </cfRule>
  </conditionalFormatting>
  <conditionalFormatting sqref="K258">
    <cfRule type="expression" dxfId="975" priority="1205">
      <formula>B258&lt;H258</formula>
    </cfRule>
  </conditionalFormatting>
  <conditionalFormatting sqref="J258">
    <cfRule type="expression" dxfId="974" priority="1206">
      <formula>B258&lt;H258</formula>
    </cfRule>
  </conditionalFormatting>
  <conditionalFormatting sqref="G258">
    <cfRule type="expression" dxfId="973" priority="1207">
      <formula>B258&lt;D258</formula>
    </cfRule>
  </conditionalFormatting>
  <conditionalFormatting sqref="F258">
    <cfRule type="expression" dxfId="972" priority="1208">
      <formula>B258&lt;D258</formula>
    </cfRule>
  </conditionalFormatting>
  <conditionalFormatting sqref="K257">
    <cfRule type="expression" dxfId="971" priority="1209">
      <formula>B257&lt;H257</formula>
    </cfRule>
  </conditionalFormatting>
  <conditionalFormatting sqref="J257">
    <cfRule type="expression" dxfId="970" priority="1210">
      <formula>B257&lt;H257</formula>
    </cfRule>
  </conditionalFormatting>
  <conditionalFormatting sqref="G257">
    <cfRule type="expression" dxfId="969" priority="1211">
      <formula>B257&lt;D257</formula>
    </cfRule>
  </conditionalFormatting>
  <conditionalFormatting sqref="F257">
    <cfRule type="expression" dxfId="968" priority="1212">
      <formula>B257&lt;D257</formula>
    </cfRule>
  </conditionalFormatting>
  <conditionalFormatting sqref="K256">
    <cfRule type="expression" dxfId="967" priority="1213">
      <formula>B256&lt;H256</formula>
    </cfRule>
  </conditionalFormatting>
  <conditionalFormatting sqref="J256">
    <cfRule type="expression" dxfId="966" priority="1214">
      <formula>B256&lt;H256</formula>
    </cfRule>
  </conditionalFormatting>
  <conditionalFormatting sqref="G256">
    <cfRule type="expression" dxfId="965" priority="1215">
      <formula>B256&lt;D256</formula>
    </cfRule>
  </conditionalFormatting>
  <conditionalFormatting sqref="F256">
    <cfRule type="expression" dxfId="964" priority="1216">
      <formula>B256&lt;D256</formula>
    </cfRule>
  </conditionalFormatting>
  <conditionalFormatting sqref="K255">
    <cfRule type="expression" dxfId="963" priority="1217">
      <formula>B255&lt;H255</formula>
    </cfRule>
  </conditionalFormatting>
  <conditionalFormatting sqref="J255">
    <cfRule type="expression" dxfId="962" priority="1218">
      <formula>B255&lt;H255</formula>
    </cfRule>
  </conditionalFormatting>
  <conditionalFormatting sqref="G255">
    <cfRule type="expression" dxfId="961" priority="1219">
      <formula>B255&lt;D255</formula>
    </cfRule>
  </conditionalFormatting>
  <conditionalFormatting sqref="F255">
    <cfRule type="expression" dxfId="960" priority="1220">
      <formula>B255&lt;D255</formula>
    </cfRule>
  </conditionalFormatting>
  <conditionalFormatting sqref="K254">
    <cfRule type="expression" dxfId="959" priority="1221">
      <formula>B254&lt;H254</formula>
    </cfRule>
  </conditionalFormatting>
  <conditionalFormatting sqref="J254">
    <cfRule type="expression" dxfId="958" priority="1222">
      <formula>B254&lt;H254</formula>
    </cfRule>
  </conditionalFormatting>
  <conditionalFormatting sqref="G254">
    <cfRule type="expression" dxfId="957" priority="1223">
      <formula>B254&lt;D254</formula>
    </cfRule>
  </conditionalFormatting>
  <conditionalFormatting sqref="F254">
    <cfRule type="expression" dxfId="956" priority="1224">
      <formula>B254&lt;D254</formula>
    </cfRule>
  </conditionalFormatting>
  <conditionalFormatting sqref="K252">
    <cfRule type="expression" dxfId="955" priority="1225">
      <formula>B252&gt;H252</formula>
    </cfRule>
  </conditionalFormatting>
  <conditionalFormatting sqref="J252">
    <cfRule type="expression" dxfId="954" priority="1226">
      <formula>B252&gt;H252</formula>
    </cfRule>
  </conditionalFormatting>
  <conditionalFormatting sqref="G252">
    <cfRule type="expression" dxfId="953" priority="1227">
      <formula>B252&gt;D252</formula>
    </cfRule>
  </conditionalFormatting>
  <conditionalFormatting sqref="F252">
    <cfRule type="expression" dxfId="952" priority="1228">
      <formula>B252&gt;D252</formula>
    </cfRule>
  </conditionalFormatting>
  <conditionalFormatting sqref="K251">
    <cfRule type="expression" dxfId="951" priority="1229">
      <formula>B251&gt;H251</formula>
    </cfRule>
  </conditionalFormatting>
  <conditionalFormatting sqref="J251">
    <cfRule type="expression" dxfId="950" priority="1230">
      <formula>B251&gt;H251</formula>
    </cfRule>
  </conditionalFormatting>
  <conditionalFormatting sqref="G251">
    <cfRule type="expression" dxfId="949" priority="1231">
      <formula>B251&gt;D251</formula>
    </cfRule>
  </conditionalFormatting>
  <conditionalFormatting sqref="F251">
    <cfRule type="expression" dxfId="948" priority="1232">
      <formula>B251&gt;D251</formula>
    </cfRule>
  </conditionalFormatting>
  <conditionalFormatting sqref="K250">
    <cfRule type="expression" dxfId="947" priority="1233">
      <formula>B250&gt;H250</formula>
    </cfRule>
  </conditionalFormatting>
  <conditionalFormatting sqref="J250">
    <cfRule type="expression" dxfId="946" priority="1234">
      <formula>B250&gt;H250</formula>
    </cfRule>
  </conditionalFormatting>
  <conditionalFormatting sqref="G250">
    <cfRule type="expression" dxfId="945" priority="1235">
      <formula>B250&gt;D250</formula>
    </cfRule>
  </conditionalFormatting>
  <conditionalFormatting sqref="F250">
    <cfRule type="expression" dxfId="944" priority="1236">
      <formula>B250&gt;D250</formula>
    </cfRule>
  </conditionalFormatting>
  <conditionalFormatting sqref="K249">
    <cfRule type="expression" dxfId="943" priority="1237">
      <formula>B249&gt;H249</formula>
    </cfRule>
  </conditionalFormatting>
  <conditionalFormatting sqref="J249">
    <cfRule type="expression" dxfId="942" priority="1238">
      <formula>B249&gt;H249</formula>
    </cfRule>
  </conditionalFormatting>
  <conditionalFormatting sqref="G249">
    <cfRule type="expression" dxfId="941" priority="1239">
      <formula>B249&gt;D249</formula>
    </cfRule>
  </conditionalFormatting>
  <conditionalFormatting sqref="F249">
    <cfRule type="expression" dxfId="940" priority="1240">
      <formula>B249&gt;D249</formula>
    </cfRule>
  </conditionalFormatting>
  <conditionalFormatting sqref="K248">
    <cfRule type="expression" dxfId="939" priority="1241">
      <formula>B248&gt;H248</formula>
    </cfRule>
  </conditionalFormatting>
  <conditionalFormatting sqref="J248">
    <cfRule type="expression" dxfId="938" priority="1242">
      <formula>B248&gt;H248</formula>
    </cfRule>
  </conditionalFormatting>
  <conditionalFormatting sqref="G248">
    <cfRule type="expression" dxfId="937" priority="1243">
      <formula>B248&gt;D248</formula>
    </cfRule>
  </conditionalFormatting>
  <conditionalFormatting sqref="F248">
    <cfRule type="expression" dxfId="936" priority="1244">
      <formula>B248&gt;D248</formula>
    </cfRule>
  </conditionalFormatting>
  <conditionalFormatting sqref="K247">
    <cfRule type="expression" dxfId="935" priority="1245">
      <formula>B247&gt;H247</formula>
    </cfRule>
  </conditionalFormatting>
  <conditionalFormatting sqref="J247">
    <cfRule type="expression" dxfId="934" priority="1246">
      <formula>B247&gt;H247</formula>
    </cfRule>
  </conditionalFormatting>
  <conditionalFormatting sqref="G247">
    <cfRule type="expression" dxfId="933" priority="1247">
      <formula>B247&gt;D247</formula>
    </cfRule>
  </conditionalFormatting>
  <conditionalFormatting sqref="F247">
    <cfRule type="expression" dxfId="932" priority="1248">
      <formula>B247&gt;D247</formula>
    </cfRule>
  </conditionalFormatting>
  <conditionalFormatting sqref="K246">
    <cfRule type="expression" dxfId="931" priority="1249">
      <formula>B246&gt;H246</formula>
    </cfRule>
  </conditionalFormatting>
  <conditionalFormatting sqref="J246">
    <cfRule type="expression" dxfId="930" priority="1250">
      <formula>B246&gt;H246</formula>
    </cfRule>
  </conditionalFormatting>
  <conditionalFormatting sqref="G246">
    <cfRule type="expression" dxfId="929" priority="1251">
      <formula>B246&gt;D246</formula>
    </cfRule>
  </conditionalFormatting>
  <conditionalFormatting sqref="F246">
    <cfRule type="expression" dxfId="928" priority="1252">
      <formula>B246&gt;D246</formula>
    </cfRule>
  </conditionalFormatting>
  <conditionalFormatting sqref="K245">
    <cfRule type="expression" dxfId="927" priority="1253">
      <formula>B245&gt;H245</formula>
    </cfRule>
  </conditionalFormatting>
  <conditionalFormatting sqref="J245">
    <cfRule type="expression" dxfId="926" priority="1254">
      <formula>B245&gt;H245</formula>
    </cfRule>
  </conditionalFormatting>
  <conditionalFormatting sqref="G245">
    <cfRule type="expression" dxfId="925" priority="1255">
      <formula>B245&gt;D245</formula>
    </cfRule>
  </conditionalFormatting>
  <conditionalFormatting sqref="F245">
    <cfRule type="expression" dxfId="924" priority="1256">
      <formula>B245&gt;D245</formula>
    </cfRule>
  </conditionalFormatting>
  <conditionalFormatting sqref="K244">
    <cfRule type="expression" dxfId="923" priority="1257">
      <formula>B244&gt;H244</formula>
    </cfRule>
  </conditionalFormatting>
  <conditionalFormatting sqref="J244">
    <cfRule type="expression" dxfId="922" priority="1258">
      <formula>B244&gt;H244</formula>
    </cfRule>
  </conditionalFormatting>
  <conditionalFormatting sqref="G244">
    <cfRule type="expression" dxfId="921" priority="1259">
      <formula>B244&gt;D244</formula>
    </cfRule>
  </conditionalFormatting>
  <conditionalFormatting sqref="F244">
    <cfRule type="expression" dxfId="920" priority="1260">
      <formula>B244&gt;D244</formula>
    </cfRule>
  </conditionalFormatting>
  <conditionalFormatting sqref="K243">
    <cfRule type="expression" dxfId="919" priority="1261">
      <formula>B243&gt;H243</formula>
    </cfRule>
  </conditionalFormatting>
  <conditionalFormatting sqref="J243">
    <cfRule type="expression" dxfId="918" priority="1262">
      <formula>B243&gt;H243</formula>
    </cfRule>
  </conditionalFormatting>
  <conditionalFormatting sqref="G243">
    <cfRule type="expression" dxfId="917" priority="1263">
      <formula>B243&gt;D243</formula>
    </cfRule>
  </conditionalFormatting>
  <conditionalFormatting sqref="F243">
    <cfRule type="expression" dxfId="916" priority="1264">
      <formula>B243&gt;D243</formula>
    </cfRule>
  </conditionalFormatting>
  <conditionalFormatting sqref="K242">
    <cfRule type="expression" dxfId="915" priority="1265">
      <formula>B242&gt;H242</formula>
    </cfRule>
  </conditionalFormatting>
  <conditionalFormatting sqref="J242">
    <cfRule type="expression" dxfId="914" priority="1266">
      <formula>B242&gt;H242</formula>
    </cfRule>
  </conditionalFormatting>
  <conditionalFormatting sqref="G242">
    <cfRule type="expression" dxfId="913" priority="1267">
      <formula>B242&gt;D242</formula>
    </cfRule>
  </conditionalFormatting>
  <conditionalFormatting sqref="F242">
    <cfRule type="expression" dxfId="912" priority="1268">
      <formula>B242&gt;D242</formula>
    </cfRule>
  </conditionalFormatting>
  <conditionalFormatting sqref="K241">
    <cfRule type="expression" dxfId="911" priority="1269">
      <formula>B241&gt;H241</formula>
    </cfRule>
  </conditionalFormatting>
  <conditionalFormatting sqref="J241">
    <cfRule type="expression" dxfId="910" priority="1270">
      <formula>B241&gt;H241</formula>
    </cfRule>
  </conditionalFormatting>
  <conditionalFormatting sqref="G241">
    <cfRule type="expression" dxfId="909" priority="1271">
      <formula>B241&gt;D241</formula>
    </cfRule>
  </conditionalFormatting>
  <conditionalFormatting sqref="F241">
    <cfRule type="expression" dxfId="908" priority="1272">
      <formula>B241&gt;D241</formula>
    </cfRule>
  </conditionalFormatting>
  <conditionalFormatting sqref="K240">
    <cfRule type="expression" dxfId="907" priority="1273">
      <formula>B240&gt;H240</formula>
    </cfRule>
  </conditionalFormatting>
  <conditionalFormatting sqref="J240">
    <cfRule type="expression" dxfId="906" priority="1274">
      <formula>B240&gt;H240</formula>
    </cfRule>
  </conditionalFormatting>
  <conditionalFormatting sqref="G240">
    <cfRule type="expression" dxfId="905" priority="1275">
      <formula>B240&gt;D240</formula>
    </cfRule>
  </conditionalFormatting>
  <conditionalFormatting sqref="F240">
    <cfRule type="expression" dxfId="904" priority="1276">
      <formula>B240&gt;D240</formula>
    </cfRule>
  </conditionalFormatting>
  <conditionalFormatting sqref="K239">
    <cfRule type="expression" dxfId="903" priority="1277">
      <formula>B239&gt;H239</formula>
    </cfRule>
  </conditionalFormatting>
  <conditionalFormatting sqref="J239">
    <cfRule type="expression" dxfId="902" priority="1278">
      <formula>B239&gt;H239</formula>
    </cfRule>
  </conditionalFormatting>
  <conditionalFormatting sqref="G239">
    <cfRule type="expression" dxfId="901" priority="1279">
      <formula>B239&gt;D239</formula>
    </cfRule>
  </conditionalFormatting>
  <conditionalFormatting sqref="F239">
    <cfRule type="expression" dxfId="900" priority="1280">
      <formula>B239&gt;D239</formula>
    </cfRule>
  </conditionalFormatting>
  <conditionalFormatting sqref="K238">
    <cfRule type="expression" dxfId="899" priority="1281">
      <formula>B238&gt;H238</formula>
    </cfRule>
  </conditionalFormatting>
  <conditionalFormatting sqref="J238">
    <cfRule type="expression" dxfId="898" priority="1282">
      <formula>B238&gt;H238</formula>
    </cfRule>
  </conditionalFormatting>
  <conditionalFormatting sqref="G238">
    <cfRule type="expression" dxfId="897" priority="1283">
      <formula>B238&gt;D238</formula>
    </cfRule>
  </conditionalFormatting>
  <conditionalFormatting sqref="F238">
    <cfRule type="expression" dxfId="896" priority="1284">
      <formula>B238&gt;D238</formula>
    </cfRule>
  </conditionalFormatting>
  <conditionalFormatting sqref="K237">
    <cfRule type="expression" dxfId="895" priority="1285">
      <formula>B237&gt;H237</formula>
    </cfRule>
  </conditionalFormatting>
  <conditionalFormatting sqref="J237">
    <cfRule type="expression" dxfId="894" priority="1286">
      <formula>B237&gt;H237</formula>
    </cfRule>
  </conditionalFormatting>
  <conditionalFormatting sqref="G237">
    <cfRule type="expression" dxfId="893" priority="1287">
      <formula>B237&gt;D237</formula>
    </cfRule>
  </conditionalFormatting>
  <conditionalFormatting sqref="F237">
    <cfRule type="expression" dxfId="892" priority="1288">
      <formula>B237&gt;D237</formula>
    </cfRule>
  </conditionalFormatting>
  <conditionalFormatting sqref="K236">
    <cfRule type="expression" dxfId="891" priority="1289">
      <formula>B236&gt;H236</formula>
    </cfRule>
  </conditionalFormatting>
  <conditionalFormatting sqref="J236">
    <cfRule type="expression" dxfId="890" priority="1290">
      <formula>B236&gt;H236</formula>
    </cfRule>
  </conditionalFormatting>
  <conditionalFormatting sqref="G236">
    <cfRule type="expression" dxfId="889" priority="1291">
      <formula>B236&gt;D236</formula>
    </cfRule>
  </conditionalFormatting>
  <conditionalFormatting sqref="F236">
    <cfRule type="expression" dxfId="888" priority="1292">
      <formula>B236&gt;D236</formula>
    </cfRule>
  </conditionalFormatting>
  <conditionalFormatting sqref="K235">
    <cfRule type="expression" dxfId="887" priority="1293">
      <formula>B235&gt;H235</formula>
    </cfRule>
  </conditionalFormatting>
  <conditionalFormatting sqref="J235">
    <cfRule type="expression" dxfId="886" priority="1294">
      <formula>B235&gt;H235</formula>
    </cfRule>
  </conditionalFormatting>
  <conditionalFormatting sqref="G235">
    <cfRule type="expression" dxfId="885" priority="1295">
      <formula>B235&gt;D235</formula>
    </cfRule>
  </conditionalFormatting>
  <conditionalFormatting sqref="F235">
    <cfRule type="expression" dxfId="884" priority="1296">
      <formula>B235&gt;D235</formula>
    </cfRule>
  </conditionalFormatting>
  <conditionalFormatting sqref="K234">
    <cfRule type="expression" dxfId="883" priority="1297">
      <formula>B234&gt;H234</formula>
    </cfRule>
  </conditionalFormatting>
  <conditionalFormatting sqref="J234">
    <cfRule type="expression" dxfId="882" priority="1298">
      <formula>B234&gt;H234</formula>
    </cfRule>
  </conditionalFormatting>
  <conditionalFormatting sqref="G234">
    <cfRule type="expression" dxfId="881" priority="1299">
      <formula>B234&gt;D234</formula>
    </cfRule>
  </conditionalFormatting>
  <conditionalFormatting sqref="F234">
    <cfRule type="expression" dxfId="880" priority="1300">
      <formula>B234&gt;D234</formula>
    </cfRule>
  </conditionalFormatting>
  <conditionalFormatting sqref="K233">
    <cfRule type="expression" dxfId="879" priority="1301">
      <formula>B233&gt;H233</formula>
    </cfRule>
  </conditionalFormatting>
  <conditionalFormatting sqref="J233">
    <cfRule type="expression" dxfId="878" priority="1302">
      <formula>B233&gt;H233</formula>
    </cfRule>
  </conditionalFormatting>
  <conditionalFormatting sqref="G233">
    <cfRule type="expression" dxfId="877" priority="1303">
      <formula>B233&gt;D233</formula>
    </cfRule>
  </conditionalFormatting>
  <conditionalFormatting sqref="F233">
    <cfRule type="expression" dxfId="876" priority="1304">
      <formula>B233&gt;D233</formula>
    </cfRule>
  </conditionalFormatting>
  <conditionalFormatting sqref="K232">
    <cfRule type="expression" dxfId="875" priority="1305">
      <formula>B232&gt;H232</formula>
    </cfRule>
  </conditionalFormatting>
  <conditionalFormatting sqref="J232">
    <cfRule type="expression" dxfId="874" priority="1306">
      <formula>B232&gt;H232</formula>
    </cfRule>
  </conditionalFormatting>
  <conditionalFormatting sqref="G232">
    <cfRule type="expression" dxfId="873" priority="1307">
      <formula>B232&gt;D232</formula>
    </cfRule>
  </conditionalFormatting>
  <conditionalFormatting sqref="F232">
    <cfRule type="expression" dxfId="872" priority="1308">
      <formula>B232&gt;D232</formula>
    </cfRule>
  </conditionalFormatting>
  <conditionalFormatting sqref="K231">
    <cfRule type="expression" dxfId="871" priority="1309">
      <formula>B231&gt;H231</formula>
    </cfRule>
  </conditionalFormatting>
  <conditionalFormatting sqref="J231">
    <cfRule type="expression" dxfId="870" priority="1310">
      <formula>B231&gt;H231</formula>
    </cfRule>
  </conditionalFormatting>
  <conditionalFormatting sqref="G231">
    <cfRule type="expression" dxfId="869" priority="1311">
      <formula>B231&gt;D231</formula>
    </cfRule>
  </conditionalFormatting>
  <conditionalFormatting sqref="F231">
    <cfRule type="expression" dxfId="868" priority="1312">
      <formula>B231&gt;D231</formula>
    </cfRule>
  </conditionalFormatting>
  <conditionalFormatting sqref="K230">
    <cfRule type="expression" dxfId="867" priority="1313">
      <formula>B230&gt;H230</formula>
    </cfRule>
  </conditionalFormatting>
  <conditionalFormatting sqref="J230">
    <cfRule type="expression" dxfId="866" priority="1314">
      <formula>B230&gt;H230</formula>
    </cfRule>
  </conditionalFormatting>
  <conditionalFormatting sqref="G230">
    <cfRule type="expression" dxfId="865" priority="1315">
      <formula>B230&gt;D230</formula>
    </cfRule>
  </conditionalFormatting>
  <conditionalFormatting sqref="F230">
    <cfRule type="expression" dxfId="864" priority="1316">
      <formula>B230&gt;D230</formula>
    </cfRule>
  </conditionalFormatting>
  <conditionalFormatting sqref="K229">
    <cfRule type="expression" dxfId="863" priority="1317">
      <formula>B229&gt;H229</formula>
    </cfRule>
  </conditionalFormatting>
  <conditionalFormatting sqref="J229">
    <cfRule type="expression" dxfId="862" priority="1318">
      <formula>B229&gt;H229</formula>
    </cfRule>
  </conditionalFormatting>
  <conditionalFormatting sqref="G229">
    <cfRule type="expression" dxfId="861" priority="1319">
      <formula>B229&gt;D229</formula>
    </cfRule>
  </conditionalFormatting>
  <conditionalFormatting sqref="F229">
    <cfRule type="expression" dxfId="860" priority="1320">
      <formula>B229&gt;D229</formula>
    </cfRule>
  </conditionalFormatting>
  <conditionalFormatting sqref="K228">
    <cfRule type="expression" dxfId="859" priority="1321">
      <formula>B228&gt;H228</formula>
    </cfRule>
  </conditionalFormatting>
  <conditionalFormatting sqref="J228">
    <cfRule type="expression" dxfId="858" priority="1322">
      <formula>B228&gt;H228</formula>
    </cfRule>
  </conditionalFormatting>
  <conditionalFormatting sqref="G228">
    <cfRule type="expression" dxfId="857" priority="1323">
      <formula>B228&gt;D228</formula>
    </cfRule>
  </conditionalFormatting>
  <conditionalFormatting sqref="F228">
    <cfRule type="expression" dxfId="856" priority="1324">
      <formula>B228&gt;D228</formula>
    </cfRule>
  </conditionalFormatting>
  <conditionalFormatting sqref="K227">
    <cfRule type="expression" dxfId="855" priority="1325">
      <formula>B227&gt;H227</formula>
    </cfRule>
  </conditionalFormatting>
  <conditionalFormatting sqref="J227">
    <cfRule type="expression" dxfId="854" priority="1326">
      <formula>B227&gt;H227</formula>
    </cfRule>
  </conditionalFormatting>
  <conditionalFormatting sqref="G227">
    <cfRule type="expression" dxfId="853" priority="1327">
      <formula>B227&gt;D227</formula>
    </cfRule>
  </conditionalFormatting>
  <conditionalFormatting sqref="F227">
    <cfRule type="expression" dxfId="852" priority="1328">
      <formula>B227&gt;D227</formula>
    </cfRule>
  </conditionalFormatting>
  <conditionalFormatting sqref="K226">
    <cfRule type="expression" dxfId="851" priority="1329">
      <formula>B226&gt;H226</formula>
    </cfRule>
  </conditionalFormatting>
  <conditionalFormatting sqref="J226">
    <cfRule type="expression" dxfId="850" priority="1330">
      <formula>B226&gt;H226</formula>
    </cfRule>
  </conditionalFormatting>
  <conditionalFormatting sqref="G226">
    <cfRule type="expression" dxfId="849" priority="1331">
      <formula>B226&gt;D226</formula>
    </cfRule>
  </conditionalFormatting>
  <conditionalFormatting sqref="F226">
    <cfRule type="expression" dxfId="848" priority="1332">
      <formula>B226&gt;D226</formula>
    </cfRule>
  </conditionalFormatting>
  <conditionalFormatting sqref="K225">
    <cfRule type="expression" dxfId="847" priority="1333">
      <formula>B225&gt;H225</formula>
    </cfRule>
  </conditionalFormatting>
  <conditionalFormatting sqref="J225">
    <cfRule type="expression" dxfId="846" priority="1334">
      <formula>B225&gt;H225</formula>
    </cfRule>
  </conditionalFormatting>
  <conditionalFormatting sqref="G225">
    <cfRule type="expression" dxfId="845" priority="1335">
      <formula>B225&gt;D225</formula>
    </cfRule>
  </conditionalFormatting>
  <conditionalFormatting sqref="F225">
    <cfRule type="expression" dxfId="844" priority="1336">
      <formula>B225&gt;D225</formula>
    </cfRule>
  </conditionalFormatting>
  <conditionalFormatting sqref="K224">
    <cfRule type="expression" dxfId="843" priority="1337">
      <formula>B224&gt;H224</formula>
    </cfRule>
  </conditionalFormatting>
  <conditionalFormatting sqref="J224">
    <cfRule type="expression" dxfId="842" priority="1338">
      <formula>B224&gt;H224</formula>
    </cfRule>
  </conditionalFormatting>
  <conditionalFormatting sqref="G224">
    <cfRule type="expression" dxfId="841" priority="1339">
      <formula>B224&gt;D224</formula>
    </cfRule>
  </conditionalFormatting>
  <conditionalFormatting sqref="F224">
    <cfRule type="expression" dxfId="840" priority="1340">
      <formula>B224&gt;D224</formula>
    </cfRule>
  </conditionalFormatting>
  <conditionalFormatting sqref="K223">
    <cfRule type="expression" dxfId="839" priority="1341">
      <formula>B223&gt;H223</formula>
    </cfRule>
  </conditionalFormatting>
  <conditionalFormatting sqref="J223">
    <cfRule type="expression" dxfId="838" priority="1342">
      <formula>B223&gt;H223</formula>
    </cfRule>
  </conditionalFormatting>
  <conditionalFormatting sqref="G223">
    <cfRule type="expression" dxfId="837" priority="1343">
      <formula>B223&gt;D223</formula>
    </cfRule>
  </conditionalFormatting>
  <conditionalFormatting sqref="F223">
    <cfRule type="expression" dxfId="836" priority="1344">
      <formula>B223&gt;D223</formula>
    </cfRule>
  </conditionalFormatting>
  <conditionalFormatting sqref="K222">
    <cfRule type="expression" dxfId="835" priority="1345">
      <formula>B222&gt;H222</formula>
    </cfRule>
  </conditionalFormatting>
  <conditionalFormatting sqref="J222">
    <cfRule type="expression" dxfId="834" priority="1346">
      <formula>B222&gt;H222</formula>
    </cfRule>
  </conditionalFormatting>
  <conditionalFormatting sqref="G222">
    <cfRule type="expression" dxfId="833" priority="1347">
      <formula>B222&gt;D222</formula>
    </cfRule>
  </conditionalFormatting>
  <conditionalFormatting sqref="F222">
    <cfRule type="expression" dxfId="832" priority="1348">
      <formula>B222&gt;D222</formula>
    </cfRule>
  </conditionalFormatting>
  <conditionalFormatting sqref="K221">
    <cfRule type="expression" dxfId="831" priority="1349">
      <formula>B221&gt;H221</formula>
    </cfRule>
  </conditionalFormatting>
  <conditionalFormatting sqref="J221">
    <cfRule type="expression" dxfId="830" priority="1350">
      <formula>B221&gt;H221</formula>
    </cfRule>
  </conditionalFormatting>
  <conditionalFormatting sqref="G221">
    <cfRule type="expression" dxfId="829" priority="1351">
      <formula>B221&gt;D221</formula>
    </cfRule>
  </conditionalFormatting>
  <conditionalFormatting sqref="F221">
    <cfRule type="expression" dxfId="828" priority="1352">
      <formula>B221&gt;D221</formula>
    </cfRule>
  </conditionalFormatting>
  <conditionalFormatting sqref="K220">
    <cfRule type="expression" dxfId="827" priority="1353">
      <formula>B220&gt;H220</formula>
    </cfRule>
  </conditionalFormatting>
  <conditionalFormatting sqref="J220">
    <cfRule type="expression" dxfId="826" priority="1354">
      <formula>B220&gt;H220</formula>
    </cfRule>
  </conditionalFormatting>
  <conditionalFormatting sqref="G220">
    <cfRule type="expression" dxfId="825" priority="1355">
      <formula>B220&gt;D220</formula>
    </cfRule>
  </conditionalFormatting>
  <conditionalFormatting sqref="F220">
    <cfRule type="expression" dxfId="824" priority="1356">
      <formula>B220&gt;D220</formula>
    </cfRule>
  </conditionalFormatting>
  <conditionalFormatting sqref="K219">
    <cfRule type="expression" dxfId="823" priority="1357">
      <formula>B219&gt;H219</formula>
    </cfRule>
  </conditionalFormatting>
  <conditionalFormatting sqref="J219">
    <cfRule type="expression" dxfId="822" priority="1358">
      <formula>B219&gt;H219</formula>
    </cfRule>
  </conditionalFormatting>
  <conditionalFormatting sqref="G219">
    <cfRule type="expression" dxfId="821" priority="1359">
      <formula>B219&gt;D219</formula>
    </cfRule>
  </conditionalFormatting>
  <conditionalFormatting sqref="F219">
    <cfRule type="expression" dxfId="820" priority="1360">
      <formula>B219&gt;D219</formula>
    </cfRule>
  </conditionalFormatting>
  <conditionalFormatting sqref="K218">
    <cfRule type="expression" dxfId="819" priority="1361">
      <formula>B218&gt;H218</formula>
    </cfRule>
  </conditionalFormatting>
  <conditionalFormatting sqref="J218">
    <cfRule type="expression" dxfId="818" priority="1362">
      <formula>B218&gt;H218</formula>
    </cfRule>
  </conditionalFormatting>
  <conditionalFormatting sqref="G218">
    <cfRule type="expression" dxfId="817" priority="1363">
      <formula>B218&gt;D218</formula>
    </cfRule>
  </conditionalFormatting>
  <conditionalFormatting sqref="F218">
    <cfRule type="expression" dxfId="816" priority="1364">
      <formula>B218&gt;D218</formula>
    </cfRule>
  </conditionalFormatting>
  <conditionalFormatting sqref="K217">
    <cfRule type="expression" dxfId="815" priority="1365">
      <formula>B217&gt;H217</formula>
    </cfRule>
  </conditionalFormatting>
  <conditionalFormatting sqref="J217">
    <cfRule type="expression" dxfId="814" priority="1366">
      <formula>B217&gt;H217</formula>
    </cfRule>
  </conditionalFormatting>
  <conditionalFormatting sqref="G217">
    <cfRule type="expression" dxfId="813" priority="1367">
      <formula>B217&gt;D217</formula>
    </cfRule>
  </conditionalFormatting>
  <conditionalFormatting sqref="F217">
    <cfRule type="expression" dxfId="812" priority="1368">
      <formula>B217&gt;D217</formula>
    </cfRule>
  </conditionalFormatting>
  <conditionalFormatting sqref="K216">
    <cfRule type="expression" dxfId="811" priority="1369">
      <formula>B216&gt;H216</formula>
    </cfRule>
  </conditionalFormatting>
  <conditionalFormatting sqref="J216">
    <cfRule type="expression" dxfId="810" priority="1370">
      <formula>B216&gt;H216</formula>
    </cfRule>
  </conditionalFormatting>
  <conditionalFormatting sqref="G216">
    <cfRule type="expression" dxfId="809" priority="1371">
      <formula>B216&gt;D216</formula>
    </cfRule>
  </conditionalFormatting>
  <conditionalFormatting sqref="F216">
    <cfRule type="expression" dxfId="808" priority="1372">
      <formula>B216&gt;D216</formula>
    </cfRule>
  </conditionalFormatting>
  <conditionalFormatting sqref="K215">
    <cfRule type="expression" dxfId="807" priority="1373">
      <formula>B215&gt;H215</formula>
    </cfRule>
  </conditionalFormatting>
  <conditionalFormatting sqref="J215">
    <cfRule type="expression" dxfId="806" priority="1374">
      <formula>B215&gt;H215</formula>
    </cfRule>
  </conditionalFormatting>
  <conditionalFormatting sqref="G215">
    <cfRule type="expression" dxfId="805" priority="1375">
      <formula>B215&gt;D215</formula>
    </cfRule>
  </conditionalFormatting>
  <conditionalFormatting sqref="F215">
    <cfRule type="expression" dxfId="804" priority="1376">
      <formula>B215&gt;D215</formula>
    </cfRule>
  </conditionalFormatting>
  <conditionalFormatting sqref="K214">
    <cfRule type="expression" dxfId="803" priority="1377">
      <formula>B214&gt;H214</formula>
    </cfRule>
  </conditionalFormatting>
  <conditionalFormatting sqref="J214">
    <cfRule type="expression" dxfId="802" priority="1378">
      <formula>B214&gt;H214</formula>
    </cfRule>
  </conditionalFormatting>
  <conditionalFormatting sqref="G214">
    <cfRule type="expression" dxfId="801" priority="1379">
      <formula>B214&gt;D214</formula>
    </cfRule>
  </conditionalFormatting>
  <conditionalFormatting sqref="F214">
    <cfRule type="expression" dxfId="800" priority="1380">
      <formula>B214&gt;D214</formula>
    </cfRule>
  </conditionalFormatting>
  <conditionalFormatting sqref="K213">
    <cfRule type="expression" dxfId="799" priority="1381">
      <formula>B213&gt;H213</formula>
    </cfRule>
  </conditionalFormatting>
  <conditionalFormatting sqref="J213">
    <cfRule type="expression" dxfId="798" priority="1382">
      <formula>B213&gt;H213</formula>
    </cfRule>
  </conditionalFormatting>
  <conditionalFormatting sqref="G213">
    <cfRule type="expression" dxfId="797" priority="1383">
      <formula>B213&gt;D213</formula>
    </cfRule>
  </conditionalFormatting>
  <conditionalFormatting sqref="F213">
    <cfRule type="expression" dxfId="796" priority="1384">
      <formula>B213&gt;D213</formula>
    </cfRule>
  </conditionalFormatting>
  <conditionalFormatting sqref="K212">
    <cfRule type="expression" dxfId="795" priority="1385">
      <formula>B212&gt;H212</formula>
    </cfRule>
  </conditionalFormatting>
  <conditionalFormatting sqref="J212">
    <cfRule type="expression" dxfId="794" priority="1386">
      <formula>B212&gt;H212</formula>
    </cfRule>
  </conditionalFormatting>
  <conditionalFormatting sqref="G212">
    <cfRule type="expression" dxfId="793" priority="1387">
      <formula>B212&gt;D212</formula>
    </cfRule>
  </conditionalFormatting>
  <conditionalFormatting sqref="F212">
    <cfRule type="expression" dxfId="792" priority="1388">
      <formula>B212&gt;D212</formula>
    </cfRule>
  </conditionalFormatting>
  <conditionalFormatting sqref="K211">
    <cfRule type="expression" dxfId="791" priority="1389">
      <formula>B211&gt;H211</formula>
    </cfRule>
  </conditionalFormatting>
  <conditionalFormatting sqref="J211">
    <cfRule type="expression" dxfId="790" priority="1390">
      <formula>B211&gt;H211</formula>
    </cfRule>
  </conditionalFormatting>
  <conditionalFormatting sqref="G211">
    <cfRule type="expression" dxfId="789" priority="1391">
      <formula>B211&gt;D211</formula>
    </cfRule>
  </conditionalFormatting>
  <conditionalFormatting sqref="F211">
    <cfRule type="expression" dxfId="788" priority="1392">
      <formula>B211&gt;D211</formula>
    </cfRule>
  </conditionalFormatting>
  <conditionalFormatting sqref="K210">
    <cfRule type="expression" dxfId="787" priority="1393">
      <formula>B210&gt;H210</formula>
    </cfRule>
  </conditionalFormatting>
  <conditionalFormatting sqref="J210">
    <cfRule type="expression" dxfId="786" priority="1394">
      <formula>B210&gt;H210</formula>
    </cfRule>
  </conditionalFormatting>
  <conditionalFormatting sqref="G210">
    <cfRule type="expression" dxfId="785" priority="1395">
      <formula>B210&gt;D210</formula>
    </cfRule>
  </conditionalFormatting>
  <conditionalFormatting sqref="F210">
    <cfRule type="expression" dxfId="784" priority="1396">
      <formula>B210&gt;D210</formula>
    </cfRule>
  </conditionalFormatting>
  <conditionalFormatting sqref="K209">
    <cfRule type="expression" dxfId="783" priority="1397">
      <formula>B209&gt;H209</formula>
    </cfRule>
  </conditionalFormatting>
  <conditionalFormatting sqref="J209">
    <cfRule type="expression" dxfId="782" priority="1398">
      <formula>B209&gt;H209</formula>
    </cfRule>
  </conditionalFormatting>
  <conditionalFormatting sqref="G209">
    <cfRule type="expression" dxfId="781" priority="1399">
      <formula>B209&gt;D209</formula>
    </cfRule>
  </conditionalFormatting>
  <conditionalFormatting sqref="F209">
    <cfRule type="expression" dxfId="780" priority="1400">
      <formula>B209&gt;D209</formula>
    </cfRule>
  </conditionalFormatting>
  <conditionalFormatting sqref="K208">
    <cfRule type="expression" dxfId="779" priority="1401">
      <formula>B208&gt;H208</formula>
    </cfRule>
  </conditionalFormatting>
  <conditionalFormatting sqref="J208">
    <cfRule type="expression" dxfId="778" priority="1402">
      <formula>B208&gt;H208</formula>
    </cfRule>
  </conditionalFormatting>
  <conditionalFormatting sqref="G208">
    <cfRule type="expression" dxfId="777" priority="1403">
      <formula>B208&gt;D208</formula>
    </cfRule>
  </conditionalFormatting>
  <conditionalFormatting sqref="F208">
    <cfRule type="expression" dxfId="776" priority="1404">
      <formula>B208&gt;D208</formula>
    </cfRule>
  </conditionalFormatting>
  <conditionalFormatting sqref="K207">
    <cfRule type="expression" dxfId="775" priority="1405">
      <formula>B207&gt;H207</formula>
    </cfRule>
  </conditionalFormatting>
  <conditionalFormatting sqref="J207">
    <cfRule type="expression" dxfId="774" priority="1406">
      <formula>B207&gt;H207</formula>
    </cfRule>
  </conditionalFormatting>
  <conditionalFormatting sqref="G207">
    <cfRule type="expression" dxfId="773" priority="1407">
      <formula>B207&gt;D207</formula>
    </cfRule>
  </conditionalFormatting>
  <conditionalFormatting sqref="F207">
    <cfRule type="expression" dxfId="772" priority="1408">
      <formula>B207&gt;D207</formula>
    </cfRule>
  </conditionalFormatting>
  <conditionalFormatting sqref="K206">
    <cfRule type="expression" dxfId="771" priority="1409">
      <formula>B206&gt;H206</formula>
    </cfRule>
  </conditionalFormatting>
  <conditionalFormatting sqref="J206">
    <cfRule type="expression" dxfId="770" priority="1410">
      <formula>B206&gt;H206</formula>
    </cfRule>
  </conditionalFormatting>
  <conditionalFormatting sqref="G206">
    <cfRule type="expression" dxfId="769" priority="1411">
      <formula>B206&gt;D206</formula>
    </cfRule>
  </conditionalFormatting>
  <conditionalFormatting sqref="F206">
    <cfRule type="expression" dxfId="768" priority="1412">
      <formula>B206&gt;D206</formula>
    </cfRule>
  </conditionalFormatting>
  <conditionalFormatting sqref="K205">
    <cfRule type="expression" dxfId="767" priority="1413">
      <formula>B205&gt;H205</formula>
    </cfRule>
  </conditionalFormatting>
  <conditionalFormatting sqref="J205">
    <cfRule type="expression" dxfId="766" priority="1414">
      <formula>B205&gt;H205</formula>
    </cfRule>
  </conditionalFormatting>
  <conditionalFormatting sqref="G205">
    <cfRule type="expression" dxfId="765" priority="1415">
      <formula>B205&gt;D205</formula>
    </cfRule>
  </conditionalFormatting>
  <conditionalFormatting sqref="F205">
    <cfRule type="expression" dxfId="764" priority="1416">
      <formula>B205&gt;D205</formula>
    </cfRule>
  </conditionalFormatting>
  <conditionalFormatting sqref="K204">
    <cfRule type="expression" dxfId="763" priority="1417">
      <formula>B204&gt;H204</formula>
    </cfRule>
  </conditionalFormatting>
  <conditionalFormatting sqref="J204">
    <cfRule type="expression" dxfId="762" priority="1418">
      <formula>B204&gt;H204</formula>
    </cfRule>
  </conditionalFormatting>
  <conditionalFormatting sqref="G204">
    <cfRule type="expression" dxfId="761" priority="1419">
      <formula>B204&gt;D204</formula>
    </cfRule>
  </conditionalFormatting>
  <conditionalFormatting sqref="F204">
    <cfRule type="expression" dxfId="760" priority="1420">
      <formula>B204&gt;D204</formula>
    </cfRule>
  </conditionalFormatting>
  <conditionalFormatting sqref="K203">
    <cfRule type="expression" dxfId="759" priority="1421">
      <formula>B203&gt;H203</formula>
    </cfRule>
  </conditionalFormatting>
  <conditionalFormatting sqref="J203">
    <cfRule type="expression" dxfId="758" priority="1422">
      <formula>B203&gt;H203</formula>
    </cfRule>
  </conditionalFormatting>
  <conditionalFormatting sqref="G203">
    <cfRule type="expression" dxfId="757" priority="1423">
      <formula>B203&gt;D203</formula>
    </cfRule>
  </conditionalFormatting>
  <conditionalFormatting sqref="F203">
    <cfRule type="expression" dxfId="756" priority="1424">
      <formula>B203&gt;D203</formula>
    </cfRule>
  </conditionalFormatting>
  <conditionalFormatting sqref="K202">
    <cfRule type="expression" dxfId="755" priority="1425">
      <formula>B202&gt;H202</formula>
    </cfRule>
  </conditionalFormatting>
  <conditionalFormatting sqref="J202">
    <cfRule type="expression" dxfId="754" priority="1426">
      <formula>B202&gt;H202</formula>
    </cfRule>
  </conditionalFormatting>
  <conditionalFormatting sqref="G202">
    <cfRule type="expression" dxfId="753" priority="1427">
      <formula>B202&gt;D202</formula>
    </cfRule>
  </conditionalFormatting>
  <conditionalFormatting sqref="F202">
    <cfRule type="expression" dxfId="752" priority="1428">
      <formula>B202&gt;D202</formula>
    </cfRule>
  </conditionalFormatting>
  <conditionalFormatting sqref="K201">
    <cfRule type="expression" dxfId="751" priority="1429">
      <formula>B201&gt;H201</formula>
    </cfRule>
  </conditionalFormatting>
  <conditionalFormatting sqref="J201">
    <cfRule type="expression" dxfId="750" priority="1430">
      <formula>B201&gt;H201</formula>
    </cfRule>
  </conditionalFormatting>
  <conditionalFormatting sqref="G201">
    <cfRule type="expression" dxfId="749" priority="1431">
      <formula>B201&gt;D201</formula>
    </cfRule>
  </conditionalFormatting>
  <conditionalFormatting sqref="F201">
    <cfRule type="expression" dxfId="748" priority="1432">
      <formula>B201&gt;D201</formula>
    </cfRule>
  </conditionalFormatting>
  <conditionalFormatting sqref="K200">
    <cfRule type="expression" dxfId="747" priority="1433">
      <formula>B200&gt;H200</formula>
    </cfRule>
  </conditionalFormatting>
  <conditionalFormatting sqref="J200">
    <cfRule type="expression" dxfId="746" priority="1434">
      <formula>B200&gt;H200</formula>
    </cfRule>
  </conditionalFormatting>
  <conditionalFormatting sqref="G200">
    <cfRule type="expression" dxfId="745" priority="1435">
      <formula>B200&gt;D200</formula>
    </cfRule>
  </conditionalFormatting>
  <conditionalFormatting sqref="F200">
    <cfRule type="expression" dxfId="744" priority="1436">
      <formula>B200&gt;D200</formula>
    </cfRule>
  </conditionalFormatting>
  <conditionalFormatting sqref="K199">
    <cfRule type="expression" dxfId="743" priority="1437">
      <formula>B199&gt;H199</formula>
    </cfRule>
  </conditionalFormatting>
  <conditionalFormatting sqref="J199">
    <cfRule type="expression" dxfId="742" priority="1438">
      <formula>B199&gt;H199</formula>
    </cfRule>
  </conditionalFormatting>
  <conditionalFormatting sqref="G199">
    <cfRule type="expression" dxfId="741" priority="1439">
      <formula>B199&gt;D199</formula>
    </cfRule>
  </conditionalFormatting>
  <conditionalFormatting sqref="F199">
    <cfRule type="expression" dxfId="740" priority="1440">
      <formula>B199&gt;D199</formula>
    </cfRule>
  </conditionalFormatting>
  <conditionalFormatting sqref="K198">
    <cfRule type="expression" dxfId="739" priority="1441">
      <formula>B198&gt;H198</formula>
    </cfRule>
  </conditionalFormatting>
  <conditionalFormatting sqref="J198">
    <cfRule type="expression" dxfId="738" priority="1442">
      <formula>B198&gt;H198</formula>
    </cfRule>
  </conditionalFormatting>
  <conditionalFormatting sqref="G198">
    <cfRule type="expression" dxfId="737" priority="1443">
      <formula>B198&gt;D198</formula>
    </cfRule>
  </conditionalFormatting>
  <conditionalFormatting sqref="F198">
    <cfRule type="expression" dxfId="736" priority="1444">
      <formula>B198&gt;D198</formula>
    </cfRule>
  </conditionalFormatting>
  <conditionalFormatting sqref="K197">
    <cfRule type="expression" dxfId="735" priority="1445">
      <formula>B197&gt;H197</formula>
    </cfRule>
  </conditionalFormatting>
  <conditionalFormatting sqref="J197">
    <cfRule type="expression" dxfId="734" priority="1446">
      <formula>B197&gt;H197</formula>
    </cfRule>
  </conditionalFormatting>
  <conditionalFormatting sqref="G197">
    <cfRule type="expression" dxfId="733" priority="1447">
      <formula>B197&gt;D197</formula>
    </cfRule>
  </conditionalFormatting>
  <conditionalFormatting sqref="F197">
    <cfRule type="expression" dxfId="732" priority="1448">
      <formula>B197&gt;D197</formula>
    </cfRule>
  </conditionalFormatting>
  <conditionalFormatting sqref="K196">
    <cfRule type="expression" dxfId="731" priority="1449">
      <formula>B196&gt;H196</formula>
    </cfRule>
  </conditionalFormatting>
  <conditionalFormatting sqref="J196">
    <cfRule type="expression" dxfId="730" priority="1450">
      <formula>B196&gt;H196</formula>
    </cfRule>
  </conditionalFormatting>
  <conditionalFormatting sqref="G196">
    <cfRule type="expression" dxfId="729" priority="1451">
      <formula>B196&gt;D196</formula>
    </cfRule>
  </conditionalFormatting>
  <conditionalFormatting sqref="F196">
    <cfRule type="expression" dxfId="728" priority="1452">
      <formula>B196&gt;D196</formula>
    </cfRule>
  </conditionalFormatting>
  <conditionalFormatting sqref="K195">
    <cfRule type="expression" dxfId="727" priority="1453">
      <formula>B195&gt;H195</formula>
    </cfRule>
  </conditionalFormatting>
  <conditionalFormatting sqref="J195">
    <cfRule type="expression" dxfId="726" priority="1454">
      <formula>B195&gt;H195</formula>
    </cfRule>
  </conditionalFormatting>
  <conditionalFormatting sqref="G195">
    <cfRule type="expression" dxfId="725" priority="1455">
      <formula>B195&gt;D195</formula>
    </cfRule>
  </conditionalFormatting>
  <conditionalFormatting sqref="F195">
    <cfRule type="expression" dxfId="724" priority="1456">
      <formula>B195&gt;D195</formula>
    </cfRule>
  </conditionalFormatting>
  <conditionalFormatting sqref="K194">
    <cfRule type="expression" dxfId="723" priority="1457">
      <formula>B194&gt;H194</formula>
    </cfRule>
  </conditionalFormatting>
  <conditionalFormatting sqref="J194">
    <cfRule type="expression" dxfId="722" priority="1458">
      <formula>B194&gt;H194</formula>
    </cfRule>
  </conditionalFormatting>
  <conditionalFormatting sqref="G194">
    <cfRule type="expression" dxfId="721" priority="1459">
      <formula>B194&gt;D194</formula>
    </cfRule>
  </conditionalFormatting>
  <conditionalFormatting sqref="F194">
    <cfRule type="expression" dxfId="720" priority="1460">
      <formula>B194&gt;D194</formula>
    </cfRule>
  </conditionalFormatting>
  <conditionalFormatting sqref="K193">
    <cfRule type="expression" dxfId="719" priority="1461">
      <formula>B193&gt;H193</formula>
    </cfRule>
  </conditionalFormatting>
  <conditionalFormatting sqref="J193">
    <cfRule type="expression" dxfId="718" priority="1462">
      <formula>B193&gt;H193</formula>
    </cfRule>
  </conditionalFormatting>
  <conditionalFormatting sqref="G193">
    <cfRule type="expression" dxfId="717" priority="1463">
      <formula>B193&gt;D193</formula>
    </cfRule>
  </conditionalFormatting>
  <conditionalFormatting sqref="F193">
    <cfRule type="expression" dxfId="716" priority="1464">
      <formula>B193&gt;D193</formula>
    </cfRule>
  </conditionalFormatting>
  <conditionalFormatting sqref="K192">
    <cfRule type="expression" dxfId="715" priority="1465">
      <formula>B192&gt;H192</formula>
    </cfRule>
  </conditionalFormatting>
  <conditionalFormatting sqref="J192">
    <cfRule type="expression" dxfId="714" priority="1466">
      <formula>B192&gt;H192</formula>
    </cfRule>
  </conditionalFormatting>
  <conditionalFormatting sqref="G192">
    <cfRule type="expression" dxfId="713" priority="1467">
      <formula>B192&gt;D192</formula>
    </cfRule>
  </conditionalFormatting>
  <conditionalFormatting sqref="F192">
    <cfRule type="expression" dxfId="712" priority="1468">
      <formula>B192&gt;D192</formula>
    </cfRule>
  </conditionalFormatting>
  <conditionalFormatting sqref="K191">
    <cfRule type="expression" dxfId="711" priority="1469">
      <formula>B191&gt;H191</formula>
    </cfRule>
  </conditionalFormatting>
  <conditionalFormatting sqref="J191">
    <cfRule type="expression" dxfId="710" priority="1470">
      <formula>B191&gt;H191</formula>
    </cfRule>
  </conditionalFormatting>
  <conditionalFormatting sqref="G191">
    <cfRule type="expression" dxfId="709" priority="1471">
      <formula>B191&gt;D191</formula>
    </cfRule>
  </conditionalFormatting>
  <conditionalFormatting sqref="F191">
    <cfRule type="expression" dxfId="708" priority="1472">
      <formula>B191&gt;D191</formula>
    </cfRule>
  </conditionalFormatting>
  <conditionalFormatting sqref="K190">
    <cfRule type="expression" dxfId="707" priority="1473">
      <formula>B190&gt;H190</formula>
    </cfRule>
  </conditionalFormatting>
  <conditionalFormatting sqref="J190">
    <cfRule type="expression" dxfId="706" priority="1474">
      <formula>B190&gt;H190</formula>
    </cfRule>
  </conditionalFormatting>
  <conditionalFormatting sqref="G190">
    <cfRule type="expression" dxfId="705" priority="1475">
      <formula>B190&gt;D190</formula>
    </cfRule>
  </conditionalFormatting>
  <conditionalFormatting sqref="F190">
    <cfRule type="expression" dxfId="704" priority="1476">
      <formula>B190&gt;D190</formula>
    </cfRule>
  </conditionalFormatting>
  <conditionalFormatting sqref="K189">
    <cfRule type="expression" dxfId="703" priority="1477">
      <formula>B189&gt;H189</formula>
    </cfRule>
  </conditionalFormatting>
  <conditionalFormatting sqref="J189">
    <cfRule type="expression" dxfId="702" priority="1478">
      <formula>B189&gt;H189</formula>
    </cfRule>
  </conditionalFormatting>
  <conditionalFormatting sqref="G189">
    <cfRule type="expression" dxfId="701" priority="1479">
      <formula>B189&gt;D189</formula>
    </cfRule>
  </conditionalFormatting>
  <conditionalFormatting sqref="F189">
    <cfRule type="expression" dxfId="700" priority="1480">
      <formula>B189&gt;D189</formula>
    </cfRule>
  </conditionalFormatting>
  <conditionalFormatting sqref="K188">
    <cfRule type="expression" dxfId="699" priority="1481">
      <formula>B188&gt;H188</formula>
    </cfRule>
  </conditionalFormatting>
  <conditionalFormatting sqref="J188">
    <cfRule type="expression" dxfId="698" priority="1482">
      <formula>B188&gt;H188</formula>
    </cfRule>
  </conditionalFormatting>
  <conditionalFormatting sqref="G188">
    <cfRule type="expression" dxfId="697" priority="1483">
      <formula>B188&gt;D188</formula>
    </cfRule>
  </conditionalFormatting>
  <conditionalFormatting sqref="F188">
    <cfRule type="expression" dxfId="696" priority="1484">
      <formula>B188&gt;D188</formula>
    </cfRule>
  </conditionalFormatting>
  <conditionalFormatting sqref="K187">
    <cfRule type="expression" dxfId="695" priority="1485">
      <formula>B187&gt;H187</formula>
    </cfRule>
  </conditionalFormatting>
  <conditionalFormatting sqref="J187">
    <cfRule type="expression" dxfId="694" priority="1486">
      <formula>B187&gt;H187</formula>
    </cfRule>
  </conditionalFormatting>
  <conditionalFormatting sqref="G187">
    <cfRule type="expression" dxfId="693" priority="1487">
      <formula>B187&gt;D187</formula>
    </cfRule>
  </conditionalFormatting>
  <conditionalFormatting sqref="F187">
    <cfRule type="expression" dxfId="692" priority="1488">
      <formula>B187&gt;D187</formula>
    </cfRule>
  </conditionalFormatting>
  <conditionalFormatting sqref="K186">
    <cfRule type="expression" dxfId="691" priority="1489">
      <formula>B186&gt;H186</formula>
    </cfRule>
  </conditionalFormatting>
  <conditionalFormatting sqref="J186">
    <cfRule type="expression" dxfId="690" priority="1490">
      <formula>B186&gt;H186</formula>
    </cfRule>
  </conditionalFormatting>
  <conditionalFormatting sqref="G186">
    <cfRule type="expression" dxfId="689" priority="1491">
      <formula>B186&gt;D186</formula>
    </cfRule>
  </conditionalFormatting>
  <conditionalFormatting sqref="F186">
    <cfRule type="expression" dxfId="688" priority="1492">
      <formula>B186&gt;D186</formula>
    </cfRule>
  </conditionalFormatting>
  <conditionalFormatting sqref="K185">
    <cfRule type="expression" dxfId="687" priority="1493">
      <formula>B185&gt;H185</formula>
    </cfRule>
  </conditionalFormatting>
  <conditionalFormatting sqref="J185">
    <cfRule type="expression" dxfId="686" priority="1494">
      <formula>B185&gt;H185</formula>
    </cfRule>
  </conditionalFormatting>
  <conditionalFormatting sqref="G185">
    <cfRule type="expression" dxfId="685" priority="1495">
      <formula>B185&gt;D185</formula>
    </cfRule>
  </conditionalFormatting>
  <conditionalFormatting sqref="F185">
    <cfRule type="expression" dxfId="684" priority="1496">
      <formula>B185&gt;D185</formula>
    </cfRule>
  </conditionalFormatting>
  <conditionalFormatting sqref="K184">
    <cfRule type="expression" dxfId="683" priority="1497">
      <formula>B184&gt;H184</formula>
    </cfRule>
  </conditionalFormatting>
  <conditionalFormatting sqref="J184">
    <cfRule type="expression" dxfId="682" priority="1498">
      <formula>B184&gt;H184</formula>
    </cfRule>
  </conditionalFormatting>
  <conditionalFormatting sqref="G184">
    <cfRule type="expression" dxfId="681" priority="1499">
      <formula>B184&gt;D184</formula>
    </cfRule>
  </conditionalFormatting>
  <conditionalFormatting sqref="F184">
    <cfRule type="expression" dxfId="680" priority="1500">
      <formula>B184&gt;D184</formula>
    </cfRule>
  </conditionalFormatting>
  <conditionalFormatting sqref="K183">
    <cfRule type="expression" dxfId="679" priority="1501">
      <formula>B183&gt;H183</formula>
    </cfRule>
  </conditionalFormatting>
  <conditionalFormatting sqref="J183">
    <cfRule type="expression" dxfId="678" priority="1502">
      <formula>B183&gt;H183</formula>
    </cfRule>
  </conditionalFormatting>
  <conditionalFormatting sqref="G183">
    <cfRule type="expression" dxfId="677" priority="1503">
      <formula>B183&gt;D183</formula>
    </cfRule>
  </conditionalFormatting>
  <conditionalFormatting sqref="F183">
    <cfRule type="expression" dxfId="676" priority="1504">
      <formula>B183&gt;D183</formula>
    </cfRule>
  </conditionalFormatting>
  <conditionalFormatting sqref="K182">
    <cfRule type="expression" dxfId="675" priority="1505">
      <formula>B182&gt;H182</formula>
    </cfRule>
  </conditionalFormatting>
  <conditionalFormatting sqref="J182">
    <cfRule type="expression" dxfId="674" priority="1506">
      <formula>B182&gt;H182</formula>
    </cfRule>
  </conditionalFormatting>
  <conditionalFormatting sqref="G182">
    <cfRule type="expression" dxfId="673" priority="1507">
      <formula>B182&gt;D182</formula>
    </cfRule>
  </conditionalFormatting>
  <conditionalFormatting sqref="F182">
    <cfRule type="expression" dxfId="672" priority="1508">
      <formula>B182&gt;D182</formula>
    </cfRule>
  </conditionalFormatting>
  <conditionalFormatting sqref="K181">
    <cfRule type="expression" dxfId="671" priority="1509">
      <formula>B181&gt;H181</formula>
    </cfRule>
  </conditionalFormatting>
  <conditionalFormatting sqref="J181">
    <cfRule type="expression" dxfId="670" priority="1510">
      <formula>B181&gt;H181</formula>
    </cfRule>
  </conditionalFormatting>
  <conditionalFormatting sqref="G181">
    <cfRule type="expression" dxfId="669" priority="1511">
      <formula>B181&gt;D181</formula>
    </cfRule>
  </conditionalFormatting>
  <conditionalFormatting sqref="F181">
    <cfRule type="expression" dxfId="668" priority="1512">
      <formula>B181&gt;D181</formula>
    </cfRule>
  </conditionalFormatting>
  <conditionalFormatting sqref="K180">
    <cfRule type="expression" dxfId="667" priority="1513">
      <formula>B180&gt;H180</formula>
    </cfRule>
  </conditionalFormatting>
  <conditionalFormatting sqref="J180">
    <cfRule type="expression" dxfId="666" priority="1514">
      <formula>B180&gt;H180</formula>
    </cfRule>
  </conditionalFormatting>
  <conditionalFormatting sqref="G180">
    <cfRule type="expression" dxfId="665" priority="1515">
      <formula>B180&gt;D180</formula>
    </cfRule>
  </conditionalFormatting>
  <conditionalFormatting sqref="F180">
    <cfRule type="expression" dxfId="664" priority="1516">
      <formula>B180&gt;D180</formula>
    </cfRule>
  </conditionalFormatting>
  <conditionalFormatting sqref="K179">
    <cfRule type="expression" dxfId="663" priority="1517">
      <formula>B179&gt;H179</formula>
    </cfRule>
  </conditionalFormatting>
  <conditionalFormatting sqref="J179">
    <cfRule type="expression" dxfId="662" priority="1518">
      <formula>B179&gt;H179</formula>
    </cfRule>
  </conditionalFormatting>
  <conditionalFormatting sqref="G179">
    <cfRule type="expression" dxfId="661" priority="1519">
      <formula>B179&gt;D179</formula>
    </cfRule>
  </conditionalFormatting>
  <conditionalFormatting sqref="F179">
    <cfRule type="expression" dxfId="660" priority="1520">
      <formula>B179&gt;D179</formula>
    </cfRule>
  </conditionalFormatting>
  <conditionalFormatting sqref="K178">
    <cfRule type="expression" dxfId="659" priority="1521">
      <formula>B178&gt;H178</formula>
    </cfRule>
  </conditionalFormatting>
  <conditionalFormatting sqref="J178">
    <cfRule type="expression" dxfId="658" priority="1522">
      <formula>B178&gt;H178</formula>
    </cfRule>
  </conditionalFormatting>
  <conditionalFormatting sqref="G178">
    <cfRule type="expression" dxfId="657" priority="1523">
      <formula>B178&gt;D178</formula>
    </cfRule>
  </conditionalFormatting>
  <conditionalFormatting sqref="F178">
    <cfRule type="expression" dxfId="656" priority="1524">
      <formula>B178&gt;D178</formula>
    </cfRule>
  </conditionalFormatting>
  <conditionalFormatting sqref="K177">
    <cfRule type="expression" dxfId="655" priority="1525">
      <formula>B177&gt;H177</formula>
    </cfRule>
  </conditionalFormatting>
  <conditionalFormatting sqref="J177">
    <cfRule type="expression" dxfId="654" priority="1526">
      <formula>B177&gt;H177</formula>
    </cfRule>
  </conditionalFormatting>
  <conditionalFormatting sqref="G177">
    <cfRule type="expression" dxfId="653" priority="1527">
      <formula>B177&gt;D177</formula>
    </cfRule>
  </conditionalFormatting>
  <conditionalFormatting sqref="F177">
    <cfRule type="expression" dxfId="652" priority="1528">
      <formula>B177&gt;D177</formula>
    </cfRule>
  </conditionalFormatting>
  <conditionalFormatting sqref="K176">
    <cfRule type="expression" dxfId="651" priority="1529">
      <formula>B176&gt;H176</formula>
    </cfRule>
  </conditionalFormatting>
  <conditionalFormatting sqref="J176">
    <cfRule type="expression" dxfId="650" priority="1530">
      <formula>B176&gt;H176</formula>
    </cfRule>
  </conditionalFormatting>
  <conditionalFormatting sqref="G176">
    <cfRule type="expression" dxfId="649" priority="1531">
      <formula>B176&gt;D176</formula>
    </cfRule>
  </conditionalFormatting>
  <conditionalFormatting sqref="F176">
    <cfRule type="expression" dxfId="648" priority="1532">
      <formula>B176&gt;D176</formula>
    </cfRule>
  </conditionalFormatting>
  <conditionalFormatting sqref="K174">
    <cfRule type="expression" dxfId="647" priority="1533">
      <formula>B174&lt;H174</formula>
    </cfRule>
  </conditionalFormatting>
  <conditionalFormatting sqref="J174">
    <cfRule type="expression" dxfId="646" priority="1534">
      <formula>B174&lt;H174</formula>
    </cfRule>
  </conditionalFormatting>
  <conditionalFormatting sqref="G174">
    <cfRule type="expression" dxfId="645" priority="1535">
      <formula>B174&lt;D174</formula>
    </cfRule>
  </conditionalFormatting>
  <conditionalFormatting sqref="F174">
    <cfRule type="expression" dxfId="644" priority="1536">
      <formula>B174&lt;D174</formula>
    </cfRule>
  </conditionalFormatting>
  <conditionalFormatting sqref="K173">
    <cfRule type="expression" dxfId="643" priority="1537">
      <formula>B173&lt;H173</formula>
    </cfRule>
  </conditionalFormatting>
  <conditionalFormatting sqref="J173">
    <cfRule type="expression" dxfId="642" priority="1538">
      <formula>B173&lt;H173</formula>
    </cfRule>
  </conditionalFormatting>
  <conditionalFormatting sqref="G173">
    <cfRule type="expression" dxfId="641" priority="1539">
      <formula>B173&lt;D173</formula>
    </cfRule>
  </conditionalFormatting>
  <conditionalFormatting sqref="F173">
    <cfRule type="expression" dxfId="640" priority="1540">
      <formula>B173&lt;D173</formula>
    </cfRule>
  </conditionalFormatting>
  <conditionalFormatting sqref="K172">
    <cfRule type="expression" dxfId="639" priority="1541">
      <formula>B172&lt;H172</formula>
    </cfRule>
  </conditionalFormatting>
  <conditionalFormatting sqref="J172">
    <cfRule type="expression" dxfId="638" priority="1542">
      <formula>B172&lt;H172</formula>
    </cfRule>
  </conditionalFormatting>
  <conditionalFormatting sqref="G172">
    <cfRule type="expression" dxfId="637" priority="1543">
      <formula>B172&lt;D172</formula>
    </cfRule>
  </conditionalFormatting>
  <conditionalFormatting sqref="F172">
    <cfRule type="expression" dxfId="636" priority="1544">
      <formula>B172&lt;D172</formula>
    </cfRule>
  </conditionalFormatting>
  <conditionalFormatting sqref="K171">
    <cfRule type="expression" dxfId="635" priority="1545">
      <formula>B171&lt;H171</formula>
    </cfRule>
  </conditionalFormatting>
  <conditionalFormatting sqref="J171">
    <cfRule type="expression" dxfId="634" priority="1546">
      <formula>B171&lt;H171</formula>
    </cfRule>
  </conditionalFormatting>
  <conditionalFormatting sqref="G171">
    <cfRule type="expression" dxfId="633" priority="1547">
      <formula>B171&lt;D171</formula>
    </cfRule>
  </conditionalFormatting>
  <conditionalFormatting sqref="F171">
    <cfRule type="expression" dxfId="632" priority="1548">
      <formula>B171&lt;D171</formula>
    </cfRule>
  </conditionalFormatting>
  <conditionalFormatting sqref="K170">
    <cfRule type="expression" dxfId="631" priority="1549">
      <formula>B170&lt;H170</formula>
    </cfRule>
  </conditionalFormatting>
  <conditionalFormatting sqref="J170">
    <cfRule type="expression" dxfId="630" priority="1550">
      <formula>B170&lt;H170</formula>
    </cfRule>
  </conditionalFormatting>
  <conditionalFormatting sqref="G170">
    <cfRule type="expression" dxfId="629" priority="1551">
      <formula>B170&lt;D170</formula>
    </cfRule>
  </conditionalFormatting>
  <conditionalFormatting sqref="F170">
    <cfRule type="expression" dxfId="628" priority="1552">
      <formula>B170&lt;D170</formula>
    </cfRule>
  </conditionalFormatting>
  <conditionalFormatting sqref="K168">
    <cfRule type="expression" dxfId="627" priority="1553">
      <formula>B168&gt;H168</formula>
    </cfRule>
  </conditionalFormatting>
  <conditionalFormatting sqref="J168">
    <cfRule type="expression" dxfId="626" priority="1554">
      <formula>B168&gt;H168</formula>
    </cfRule>
  </conditionalFormatting>
  <conditionalFormatting sqref="G168">
    <cfRule type="expression" dxfId="625" priority="1555">
      <formula>B168&gt;D168</formula>
    </cfRule>
  </conditionalFormatting>
  <conditionalFormatting sqref="F168">
    <cfRule type="expression" dxfId="624" priority="1556">
      <formula>B168&gt;D168</formula>
    </cfRule>
  </conditionalFormatting>
  <conditionalFormatting sqref="K167">
    <cfRule type="expression" dxfId="623" priority="1557">
      <formula>B167&gt;H167</formula>
    </cfRule>
  </conditionalFormatting>
  <conditionalFormatting sqref="J167">
    <cfRule type="expression" dxfId="622" priority="1558">
      <formula>B167&gt;H167</formula>
    </cfRule>
  </conditionalFormatting>
  <conditionalFormatting sqref="G167">
    <cfRule type="expression" dxfId="621" priority="1559">
      <formula>B167&gt;D167</formula>
    </cfRule>
  </conditionalFormatting>
  <conditionalFormatting sqref="F167">
    <cfRule type="expression" dxfId="620" priority="1560">
      <formula>B167&gt;D167</formula>
    </cfRule>
  </conditionalFormatting>
  <conditionalFormatting sqref="K166">
    <cfRule type="expression" dxfId="619" priority="1561">
      <formula>B166&gt;H166</formula>
    </cfRule>
  </conditionalFormatting>
  <conditionalFormatting sqref="J166">
    <cfRule type="expression" dxfId="618" priority="1562">
      <formula>B166&gt;H166</formula>
    </cfRule>
  </conditionalFormatting>
  <conditionalFormatting sqref="G166">
    <cfRule type="expression" dxfId="617" priority="1563">
      <formula>B166&gt;D166</formula>
    </cfRule>
  </conditionalFormatting>
  <conditionalFormatting sqref="F166">
    <cfRule type="expression" dxfId="616" priority="1564">
      <formula>B166&gt;D166</formula>
    </cfRule>
  </conditionalFormatting>
  <conditionalFormatting sqref="K165">
    <cfRule type="expression" dxfId="615" priority="1565">
      <formula>B165&gt;H165</formula>
    </cfRule>
  </conditionalFormatting>
  <conditionalFormatting sqref="J165">
    <cfRule type="expression" dxfId="614" priority="1566">
      <formula>B165&gt;H165</formula>
    </cfRule>
  </conditionalFormatting>
  <conditionalFormatting sqref="G165">
    <cfRule type="expression" dxfId="613" priority="1567">
      <formula>B165&gt;D165</formula>
    </cfRule>
  </conditionalFormatting>
  <conditionalFormatting sqref="F165">
    <cfRule type="expression" dxfId="612" priority="1568">
      <formula>B165&gt;D165</formula>
    </cfRule>
  </conditionalFormatting>
  <conditionalFormatting sqref="K164">
    <cfRule type="expression" dxfId="611" priority="1569">
      <formula>B164&gt;H164</formula>
    </cfRule>
  </conditionalFormatting>
  <conditionalFormatting sqref="J164">
    <cfRule type="expression" dxfId="610" priority="1570">
      <formula>B164&gt;H164</formula>
    </cfRule>
  </conditionalFormatting>
  <conditionalFormatting sqref="G164">
    <cfRule type="expression" dxfId="609" priority="1571">
      <formula>B164&gt;D164</formula>
    </cfRule>
  </conditionalFormatting>
  <conditionalFormatting sqref="F164">
    <cfRule type="expression" dxfId="608" priority="1572">
      <formula>B164&gt;D164</formula>
    </cfRule>
  </conditionalFormatting>
  <conditionalFormatting sqref="K163">
    <cfRule type="expression" dxfId="607" priority="1573">
      <formula>B163&gt;H163</formula>
    </cfRule>
  </conditionalFormatting>
  <conditionalFormatting sqref="J163">
    <cfRule type="expression" dxfId="606" priority="1574">
      <formula>B163&gt;H163</formula>
    </cfRule>
  </conditionalFormatting>
  <conditionalFormatting sqref="G163">
    <cfRule type="expression" dxfId="605" priority="1575">
      <formula>B163&gt;D163</formula>
    </cfRule>
  </conditionalFormatting>
  <conditionalFormatting sqref="F163">
    <cfRule type="expression" dxfId="604" priority="1576">
      <formula>B163&gt;D163</formula>
    </cfRule>
  </conditionalFormatting>
  <conditionalFormatting sqref="K162">
    <cfRule type="expression" dxfId="603" priority="1577">
      <formula>B162&gt;H162</formula>
    </cfRule>
  </conditionalFormatting>
  <conditionalFormatting sqref="J162">
    <cfRule type="expression" dxfId="602" priority="1578">
      <formula>B162&gt;H162</formula>
    </cfRule>
  </conditionalFormatting>
  <conditionalFormatting sqref="G162">
    <cfRule type="expression" dxfId="601" priority="1579">
      <formula>B162&gt;D162</formula>
    </cfRule>
  </conditionalFormatting>
  <conditionalFormatting sqref="F162">
    <cfRule type="expression" dxfId="600" priority="1580">
      <formula>B162&gt;D162</formula>
    </cfRule>
  </conditionalFormatting>
  <conditionalFormatting sqref="K161">
    <cfRule type="expression" dxfId="599" priority="1581">
      <formula>B161&gt;H161</formula>
    </cfRule>
  </conditionalFormatting>
  <conditionalFormatting sqref="J161">
    <cfRule type="expression" dxfId="598" priority="1582">
      <formula>B161&gt;H161</formula>
    </cfRule>
  </conditionalFormatting>
  <conditionalFormatting sqref="G161">
    <cfRule type="expression" dxfId="597" priority="1583">
      <formula>B161&gt;D161</formula>
    </cfRule>
  </conditionalFormatting>
  <conditionalFormatting sqref="F161">
    <cfRule type="expression" dxfId="596" priority="1584">
      <formula>B161&gt;D161</formula>
    </cfRule>
  </conditionalFormatting>
  <conditionalFormatting sqref="K160">
    <cfRule type="expression" dxfId="595" priority="1585">
      <formula>B160&gt;H160</formula>
    </cfRule>
  </conditionalFormatting>
  <conditionalFormatting sqref="J160">
    <cfRule type="expression" dxfId="594" priority="1586">
      <formula>B160&gt;H160</formula>
    </cfRule>
  </conditionalFormatting>
  <conditionalFormatting sqref="G160">
    <cfRule type="expression" dxfId="593" priority="1587">
      <formula>B160&gt;D160</formula>
    </cfRule>
  </conditionalFormatting>
  <conditionalFormatting sqref="F160">
    <cfRule type="expression" dxfId="592" priority="1588">
      <formula>B160&gt;D160</formula>
    </cfRule>
  </conditionalFormatting>
  <conditionalFormatting sqref="K159">
    <cfRule type="expression" dxfId="591" priority="1589">
      <formula>B159&gt;H159</formula>
    </cfRule>
  </conditionalFormatting>
  <conditionalFormatting sqref="J159">
    <cfRule type="expression" dxfId="590" priority="1590">
      <formula>B159&gt;H159</formula>
    </cfRule>
  </conditionalFormatting>
  <conditionalFormatting sqref="G159">
    <cfRule type="expression" dxfId="589" priority="1591">
      <formula>B159&gt;D159</formula>
    </cfRule>
  </conditionalFormatting>
  <conditionalFormatting sqref="F159">
    <cfRule type="expression" dxfId="588" priority="1592">
      <formula>B159&gt;D159</formula>
    </cfRule>
  </conditionalFormatting>
  <conditionalFormatting sqref="K158">
    <cfRule type="expression" dxfId="587" priority="1593">
      <formula>B158&lt;H158</formula>
    </cfRule>
  </conditionalFormatting>
  <conditionalFormatting sqref="J158">
    <cfRule type="expression" dxfId="586" priority="1594">
      <formula>B158&lt;H158</formula>
    </cfRule>
  </conditionalFormatting>
  <conditionalFormatting sqref="G158">
    <cfRule type="expression" dxfId="585" priority="1595">
      <formula>B158&lt;D158</formula>
    </cfRule>
  </conditionalFormatting>
  <conditionalFormatting sqref="F158">
    <cfRule type="expression" dxfId="584" priority="1596">
      <formula>B158&lt;D158</formula>
    </cfRule>
  </conditionalFormatting>
  <conditionalFormatting sqref="K157">
    <cfRule type="expression" dxfId="583" priority="1597">
      <formula>B157&lt;H157</formula>
    </cfRule>
  </conditionalFormatting>
  <conditionalFormatting sqref="J157">
    <cfRule type="expression" dxfId="582" priority="1598">
      <formula>B157&lt;H157</formula>
    </cfRule>
  </conditionalFormatting>
  <conditionalFormatting sqref="G157">
    <cfRule type="expression" dxfId="581" priority="1599">
      <formula>B157&lt;D157</formula>
    </cfRule>
  </conditionalFormatting>
  <conditionalFormatting sqref="F157">
    <cfRule type="expression" dxfId="580" priority="1600">
      <formula>B157&lt;D157</formula>
    </cfRule>
  </conditionalFormatting>
  <conditionalFormatting sqref="K156">
    <cfRule type="expression" dxfId="579" priority="1601">
      <formula>B156&gt;H156</formula>
    </cfRule>
  </conditionalFormatting>
  <conditionalFormatting sqref="J156">
    <cfRule type="expression" dxfId="578" priority="1602">
      <formula>B156&gt;H156</formula>
    </cfRule>
  </conditionalFormatting>
  <conditionalFormatting sqref="G156">
    <cfRule type="expression" dxfId="577" priority="1603">
      <formula>B156&gt;D156</formula>
    </cfRule>
  </conditionalFormatting>
  <conditionalFormatting sqref="F156">
    <cfRule type="expression" dxfId="576" priority="1604">
      <formula>B156&gt;D156</formula>
    </cfRule>
  </conditionalFormatting>
  <conditionalFormatting sqref="K155">
    <cfRule type="expression" dxfId="575" priority="1605">
      <formula>B155&gt;H155</formula>
    </cfRule>
  </conditionalFormatting>
  <conditionalFormatting sqref="J155">
    <cfRule type="expression" dxfId="574" priority="1606">
      <formula>B155&gt;H155</formula>
    </cfRule>
  </conditionalFormatting>
  <conditionalFormatting sqref="G155">
    <cfRule type="expression" dxfId="573" priority="1607">
      <formula>B155&gt;D155</formula>
    </cfRule>
  </conditionalFormatting>
  <conditionalFormatting sqref="F155">
    <cfRule type="expression" dxfId="572" priority="1608">
      <formula>B155&gt;D155</formula>
    </cfRule>
  </conditionalFormatting>
  <conditionalFormatting sqref="K154">
    <cfRule type="expression" dxfId="571" priority="1609">
      <formula>B154&gt;H154</formula>
    </cfRule>
  </conditionalFormatting>
  <conditionalFormatting sqref="J154">
    <cfRule type="expression" dxfId="570" priority="1610">
      <formula>B154&gt;H154</formula>
    </cfRule>
  </conditionalFormatting>
  <conditionalFormatting sqref="G154">
    <cfRule type="expression" dxfId="569" priority="1611">
      <formula>B154&gt;D154</formula>
    </cfRule>
  </conditionalFormatting>
  <conditionalFormatting sqref="F154">
    <cfRule type="expression" dxfId="568" priority="1612">
      <formula>B154&gt;D154</formula>
    </cfRule>
  </conditionalFormatting>
  <conditionalFormatting sqref="K153">
    <cfRule type="expression" dxfId="567" priority="1613">
      <formula>B153&gt;H153</formula>
    </cfRule>
  </conditionalFormatting>
  <conditionalFormatting sqref="J153">
    <cfRule type="expression" dxfId="566" priority="1614">
      <formula>B153&gt;H153</formula>
    </cfRule>
  </conditionalFormatting>
  <conditionalFormatting sqref="G153">
    <cfRule type="expression" dxfId="565" priority="1615">
      <formula>B153&gt;D153</formula>
    </cfRule>
  </conditionalFormatting>
  <conditionalFormatting sqref="F153">
    <cfRule type="expression" dxfId="564" priority="1616">
      <formula>B153&gt;D153</formula>
    </cfRule>
  </conditionalFormatting>
  <conditionalFormatting sqref="K152">
    <cfRule type="expression" dxfId="563" priority="1617">
      <formula>B152&gt;H152</formula>
    </cfRule>
  </conditionalFormatting>
  <conditionalFormatting sqref="J152">
    <cfRule type="expression" dxfId="562" priority="1618">
      <formula>B152&gt;H152</formula>
    </cfRule>
  </conditionalFormatting>
  <conditionalFormatting sqref="G152">
    <cfRule type="expression" dxfId="561" priority="1619">
      <formula>B152&gt;D152</formula>
    </cfRule>
  </conditionalFormatting>
  <conditionalFormatting sqref="F152">
    <cfRule type="expression" dxfId="560" priority="1620">
      <formula>B152&gt;D152</formula>
    </cfRule>
  </conditionalFormatting>
  <conditionalFormatting sqref="K151">
    <cfRule type="expression" dxfId="559" priority="1621">
      <formula>B151&gt;H151</formula>
    </cfRule>
  </conditionalFormatting>
  <conditionalFormatting sqref="J151">
    <cfRule type="expression" dxfId="558" priority="1622">
      <formula>B151&gt;H151</formula>
    </cfRule>
  </conditionalFormatting>
  <conditionalFormatting sqref="G151">
    <cfRule type="expression" dxfId="557" priority="1623">
      <formula>B151&gt;D151</formula>
    </cfRule>
  </conditionalFormatting>
  <conditionalFormatting sqref="F151">
    <cfRule type="expression" dxfId="556" priority="1624">
      <formula>B151&gt;D151</formula>
    </cfRule>
  </conditionalFormatting>
  <conditionalFormatting sqref="K150">
    <cfRule type="expression" dxfId="555" priority="1625">
      <formula>B150&gt;H150</formula>
    </cfRule>
  </conditionalFormatting>
  <conditionalFormatting sqref="J150">
    <cfRule type="expression" dxfId="554" priority="1626">
      <formula>B150&gt;H150</formula>
    </cfRule>
  </conditionalFormatting>
  <conditionalFormatting sqref="G150">
    <cfRule type="expression" dxfId="553" priority="1627">
      <formula>B150&gt;D150</formula>
    </cfRule>
  </conditionalFormatting>
  <conditionalFormatting sqref="F150">
    <cfRule type="expression" dxfId="552" priority="1628">
      <formula>B150&gt;D150</formula>
    </cfRule>
  </conditionalFormatting>
  <conditionalFormatting sqref="K149">
    <cfRule type="expression" dxfId="551" priority="1629">
      <formula>B149&gt;H149</formula>
    </cfRule>
  </conditionalFormatting>
  <conditionalFormatting sqref="J149">
    <cfRule type="expression" dxfId="550" priority="1630">
      <formula>B149&gt;H149</formula>
    </cfRule>
  </conditionalFormatting>
  <conditionalFormatting sqref="G149">
    <cfRule type="expression" dxfId="549" priority="1631">
      <formula>B149&gt;D149</formula>
    </cfRule>
  </conditionalFormatting>
  <conditionalFormatting sqref="F149">
    <cfRule type="expression" dxfId="548" priority="1632">
      <formula>B149&gt;D149</formula>
    </cfRule>
  </conditionalFormatting>
  <conditionalFormatting sqref="K148">
    <cfRule type="expression" dxfId="547" priority="1633">
      <formula>B148&gt;H148</formula>
    </cfRule>
  </conditionalFormatting>
  <conditionalFormatting sqref="J148">
    <cfRule type="expression" dxfId="546" priority="1634">
      <formula>B148&gt;H148</formula>
    </cfRule>
  </conditionalFormatting>
  <conditionalFormatting sqref="G148">
    <cfRule type="expression" dxfId="545" priority="1635">
      <formula>B148&gt;D148</formula>
    </cfRule>
  </conditionalFormatting>
  <conditionalFormatting sqref="F148">
    <cfRule type="expression" dxfId="544" priority="1636">
      <formula>B148&gt;D148</formula>
    </cfRule>
  </conditionalFormatting>
  <conditionalFormatting sqref="K147">
    <cfRule type="expression" dxfId="543" priority="1637">
      <formula>B147&gt;H147</formula>
    </cfRule>
  </conditionalFormatting>
  <conditionalFormatting sqref="J147">
    <cfRule type="expression" dxfId="542" priority="1638">
      <formula>B147&gt;H147</formula>
    </cfRule>
  </conditionalFormatting>
  <conditionalFormatting sqref="G147">
    <cfRule type="expression" dxfId="541" priority="1639">
      <formula>B147&gt;D147</formula>
    </cfRule>
  </conditionalFormatting>
  <conditionalFormatting sqref="F147">
    <cfRule type="expression" dxfId="540" priority="1640">
      <formula>B147&gt;D147</formula>
    </cfRule>
  </conditionalFormatting>
  <conditionalFormatting sqref="K146">
    <cfRule type="expression" dxfId="539" priority="1641">
      <formula>B146&gt;H146</formula>
    </cfRule>
  </conditionalFormatting>
  <conditionalFormatting sqref="J146">
    <cfRule type="expression" dxfId="538" priority="1642">
      <formula>B146&gt;H146</formula>
    </cfRule>
  </conditionalFormatting>
  <conditionalFormatting sqref="G146">
    <cfRule type="expression" dxfId="537" priority="1643">
      <formula>B146&gt;D146</formula>
    </cfRule>
  </conditionalFormatting>
  <conditionalFormatting sqref="F146">
    <cfRule type="expression" dxfId="536" priority="1644">
      <formula>B146&gt;D146</formula>
    </cfRule>
  </conditionalFormatting>
  <conditionalFormatting sqref="K145">
    <cfRule type="expression" dxfId="535" priority="1645">
      <formula>B145&gt;H145</formula>
    </cfRule>
  </conditionalFormatting>
  <conditionalFormatting sqref="J145">
    <cfRule type="expression" dxfId="534" priority="1646">
      <formula>B145&gt;H145</formula>
    </cfRule>
  </conditionalFormatting>
  <conditionalFormatting sqref="G145">
    <cfRule type="expression" dxfId="533" priority="1647">
      <formula>B145&gt;D145</formula>
    </cfRule>
  </conditionalFormatting>
  <conditionalFormatting sqref="F145">
    <cfRule type="expression" dxfId="532" priority="1648">
      <formula>B145&gt;D145</formula>
    </cfRule>
  </conditionalFormatting>
  <conditionalFormatting sqref="K144">
    <cfRule type="expression" dxfId="531" priority="1649">
      <formula>B144&gt;H144</formula>
    </cfRule>
  </conditionalFormatting>
  <conditionalFormatting sqref="J144">
    <cfRule type="expression" dxfId="530" priority="1650">
      <formula>B144&gt;H144</formula>
    </cfRule>
  </conditionalFormatting>
  <conditionalFormatting sqref="G144">
    <cfRule type="expression" dxfId="529" priority="1651">
      <formula>B144&gt;D144</formula>
    </cfRule>
  </conditionalFormatting>
  <conditionalFormatting sqref="F144">
    <cfRule type="expression" dxfId="528" priority="1652">
      <formula>B144&gt;D144</formula>
    </cfRule>
  </conditionalFormatting>
  <conditionalFormatting sqref="K143">
    <cfRule type="expression" dxfId="527" priority="1653">
      <formula>B143&gt;H143</formula>
    </cfRule>
  </conditionalFormatting>
  <conditionalFormatting sqref="J143">
    <cfRule type="expression" dxfId="526" priority="1654">
      <formula>B143&gt;H143</formula>
    </cfRule>
  </conditionalFormatting>
  <conditionalFormatting sqref="G143">
    <cfRule type="expression" dxfId="525" priority="1655">
      <formula>B143&gt;D143</formula>
    </cfRule>
  </conditionalFormatting>
  <conditionalFormatting sqref="F143">
    <cfRule type="expression" dxfId="524" priority="1656">
      <formula>B143&gt;D143</formula>
    </cfRule>
  </conditionalFormatting>
  <conditionalFormatting sqref="K142">
    <cfRule type="expression" dxfId="523" priority="1657">
      <formula>B142&gt;H142</formula>
    </cfRule>
  </conditionalFormatting>
  <conditionalFormatting sqref="J142">
    <cfRule type="expression" dxfId="522" priority="1658">
      <formula>B142&gt;H142</formula>
    </cfRule>
  </conditionalFormatting>
  <conditionalFormatting sqref="G142">
    <cfRule type="expression" dxfId="521" priority="1659">
      <formula>B142&gt;D142</formula>
    </cfRule>
  </conditionalFormatting>
  <conditionalFormatting sqref="F142">
    <cfRule type="expression" dxfId="520" priority="1660">
      <formula>B142&gt;D142</formula>
    </cfRule>
  </conditionalFormatting>
  <conditionalFormatting sqref="K141">
    <cfRule type="expression" dxfId="519" priority="1661">
      <formula>B141&gt;H141</formula>
    </cfRule>
  </conditionalFormatting>
  <conditionalFormatting sqref="J141">
    <cfRule type="expression" dxfId="518" priority="1662">
      <formula>B141&gt;H141</formula>
    </cfRule>
  </conditionalFormatting>
  <conditionalFormatting sqref="G141">
    <cfRule type="expression" dxfId="517" priority="1663">
      <formula>B141&gt;D141</formula>
    </cfRule>
  </conditionalFormatting>
  <conditionalFormatting sqref="F141">
    <cfRule type="expression" dxfId="516" priority="1664">
      <formula>B141&gt;D141</formula>
    </cfRule>
  </conditionalFormatting>
  <conditionalFormatting sqref="K140">
    <cfRule type="expression" dxfId="515" priority="1665">
      <formula>B140&gt;H140</formula>
    </cfRule>
  </conditionalFormatting>
  <conditionalFormatting sqref="J140">
    <cfRule type="expression" dxfId="514" priority="1666">
      <formula>B140&gt;H140</formula>
    </cfRule>
  </conditionalFormatting>
  <conditionalFormatting sqref="G140">
    <cfRule type="expression" dxfId="513" priority="1667">
      <formula>B140&gt;D140</formula>
    </cfRule>
  </conditionalFormatting>
  <conditionalFormatting sqref="F140">
    <cfRule type="expression" dxfId="512" priority="1668">
      <formula>B140&gt;D140</formula>
    </cfRule>
  </conditionalFormatting>
  <conditionalFormatting sqref="K139">
    <cfRule type="expression" dxfId="511" priority="1669">
      <formula>B139&gt;H139</formula>
    </cfRule>
  </conditionalFormatting>
  <conditionalFormatting sqref="J139">
    <cfRule type="expression" dxfId="510" priority="1670">
      <formula>B139&gt;H139</formula>
    </cfRule>
  </conditionalFormatting>
  <conditionalFormatting sqref="G139">
    <cfRule type="expression" dxfId="509" priority="1671">
      <formula>B139&gt;D139</formula>
    </cfRule>
  </conditionalFormatting>
  <conditionalFormatting sqref="F139">
    <cfRule type="expression" dxfId="508" priority="1672">
      <formula>B139&gt;D139</formula>
    </cfRule>
  </conditionalFormatting>
  <conditionalFormatting sqref="K138">
    <cfRule type="expression" dxfId="507" priority="1673">
      <formula>B138&gt;H138</formula>
    </cfRule>
  </conditionalFormatting>
  <conditionalFormatting sqref="J138">
    <cfRule type="expression" dxfId="506" priority="1674">
      <formula>B138&gt;H138</formula>
    </cfRule>
  </conditionalFormatting>
  <conditionalFormatting sqref="G138">
    <cfRule type="expression" dxfId="505" priority="1675">
      <formula>B138&gt;D138</formula>
    </cfRule>
  </conditionalFormatting>
  <conditionalFormatting sqref="F138">
    <cfRule type="expression" dxfId="504" priority="1676">
      <formula>B138&gt;D138</formula>
    </cfRule>
  </conditionalFormatting>
  <conditionalFormatting sqref="K137">
    <cfRule type="expression" dxfId="503" priority="1677">
      <formula>B137&gt;H137</formula>
    </cfRule>
  </conditionalFormatting>
  <conditionalFormatting sqref="J137">
    <cfRule type="expression" dxfId="502" priority="1678">
      <formula>B137&gt;H137</formula>
    </cfRule>
  </conditionalFormatting>
  <conditionalFormatting sqref="G137">
    <cfRule type="expression" dxfId="501" priority="1679">
      <formula>B137&gt;D137</formula>
    </cfRule>
  </conditionalFormatting>
  <conditionalFormatting sqref="F137">
    <cfRule type="expression" dxfId="500" priority="1680">
      <formula>B137&gt;D137</formula>
    </cfRule>
  </conditionalFormatting>
  <conditionalFormatting sqref="K136">
    <cfRule type="expression" dxfId="499" priority="1681">
      <formula>B136&gt;H136</formula>
    </cfRule>
  </conditionalFormatting>
  <conditionalFormatting sqref="J136">
    <cfRule type="expression" dxfId="498" priority="1682">
      <formula>B136&gt;H136</formula>
    </cfRule>
  </conditionalFormatting>
  <conditionalFormatting sqref="G136">
    <cfRule type="expression" dxfId="497" priority="1683">
      <formula>B136&gt;D136</formula>
    </cfRule>
  </conditionalFormatting>
  <conditionalFormatting sqref="F136">
    <cfRule type="expression" dxfId="496" priority="1684">
      <formula>B136&gt;D136</formula>
    </cfRule>
  </conditionalFormatting>
  <conditionalFormatting sqref="K135">
    <cfRule type="expression" dxfId="495" priority="1685">
      <formula>B135&gt;H135</formula>
    </cfRule>
  </conditionalFormatting>
  <conditionalFormatting sqref="J135">
    <cfRule type="expression" dxfId="494" priority="1686">
      <formula>B135&gt;H135</formula>
    </cfRule>
  </conditionalFormatting>
  <conditionalFormatting sqref="G135">
    <cfRule type="expression" dxfId="493" priority="1687">
      <formula>B135&gt;D135</formula>
    </cfRule>
  </conditionalFormatting>
  <conditionalFormatting sqref="F135">
    <cfRule type="expression" dxfId="492" priority="1688">
      <formula>B135&gt;D135</formula>
    </cfRule>
  </conditionalFormatting>
  <conditionalFormatting sqref="K134">
    <cfRule type="expression" dxfId="491" priority="1689">
      <formula>B134&gt;H134</formula>
    </cfRule>
  </conditionalFormatting>
  <conditionalFormatting sqref="J134">
    <cfRule type="expression" dxfId="490" priority="1690">
      <formula>B134&gt;H134</formula>
    </cfRule>
  </conditionalFormatting>
  <conditionalFormatting sqref="G134">
    <cfRule type="expression" dxfId="489" priority="1691">
      <formula>B134&gt;D134</formula>
    </cfRule>
  </conditionalFormatting>
  <conditionalFormatting sqref="F134">
    <cfRule type="expression" dxfId="488" priority="1692">
      <formula>B134&gt;D134</formula>
    </cfRule>
  </conditionalFormatting>
  <conditionalFormatting sqref="K133">
    <cfRule type="expression" dxfId="487" priority="1693">
      <formula>B133&gt;H133</formula>
    </cfRule>
  </conditionalFormatting>
  <conditionalFormatting sqref="J133">
    <cfRule type="expression" dxfId="486" priority="1694">
      <formula>B133&gt;H133</formula>
    </cfRule>
  </conditionalFormatting>
  <conditionalFormatting sqref="G133">
    <cfRule type="expression" dxfId="485" priority="1695">
      <formula>B133&gt;D133</formula>
    </cfRule>
  </conditionalFormatting>
  <conditionalFormatting sqref="F133">
    <cfRule type="expression" dxfId="484" priority="1696">
      <formula>B133&gt;D133</formula>
    </cfRule>
  </conditionalFormatting>
  <conditionalFormatting sqref="K132">
    <cfRule type="expression" dxfId="483" priority="1697">
      <formula>B132&gt;H132</formula>
    </cfRule>
  </conditionalFormatting>
  <conditionalFormatting sqref="J132">
    <cfRule type="expression" dxfId="482" priority="1698">
      <formula>B132&gt;H132</formula>
    </cfRule>
  </conditionalFormatting>
  <conditionalFormatting sqref="G132">
    <cfRule type="expression" dxfId="481" priority="1699">
      <formula>B132&gt;D132</formula>
    </cfRule>
  </conditionalFormatting>
  <conditionalFormatting sqref="F132">
    <cfRule type="expression" dxfId="480" priority="1700">
      <formula>B132&gt;D132</formula>
    </cfRule>
  </conditionalFormatting>
  <conditionalFormatting sqref="K131">
    <cfRule type="expression" dxfId="479" priority="1701">
      <formula>B131&gt;H131</formula>
    </cfRule>
  </conditionalFormatting>
  <conditionalFormatting sqref="J131">
    <cfRule type="expression" dxfId="478" priority="1702">
      <formula>B131&gt;H131</formula>
    </cfRule>
  </conditionalFormatting>
  <conditionalFormatting sqref="G131">
    <cfRule type="expression" dxfId="477" priority="1703">
      <formula>B131&gt;D131</formula>
    </cfRule>
  </conditionalFormatting>
  <conditionalFormatting sqref="F131">
    <cfRule type="expression" dxfId="476" priority="1704">
      <formula>B131&gt;D131</formula>
    </cfRule>
  </conditionalFormatting>
  <conditionalFormatting sqref="K130">
    <cfRule type="expression" dxfId="475" priority="1705">
      <formula>B130&gt;H130</formula>
    </cfRule>
  </conditionalFormatting>
  <conditionalFormatting sqref="J130">
    <cfRule type="expression" dxfId="474" priority="1706">
      <formula>B130&gt;H130</formula>
    </cfRule>
  </conditionalFormatting>
  <conditionalFormatting sqref="G130">
    <cfRule type="expression" dxfId="473" priority="1707">
      <formula>B130&gt;D130</formula>
    </cfRule>
  </conditionalFormatting>
  <conditionalFormatting sqref="F130">
    <cfRule type="expression" dxfId="472" priority="1708">
      <formula>B130&gt;D130</formula>
    </cfRule>
  </conditionalFormatting>
  <conditionalFormatting sqref="K129">
    <cfRule type="expression" dxfId="471" priority="1709">
      <formula>B129&gt;H129</formula>
    </cfRule>
  </conditionalFormatting>
  <conditionalFormatting sqref="J129">
    <cfRule type="expression" dxfId="470" priority="1710">
      <formula>B129&gt;H129</formula>
    </cfRule>
  </conditionalFormatting>
  <conditionalFormatting sqref="G129">
    <cfRule type="expression" dxfId="469" priority="1711">
      <formula>B129&gt;D129</formula>
    </cfRule>
  </conditionalFormatting>
  <conditionalFormatting sqref="F129">
    <cfRule type="expression" dxfId="468" priority="1712">
      <formula>B129&gt;D129</formula>
    </cfRule>
  </conditionalFormatting>
  <conditionalFormatting sqref="K128">
    <cfRule type="expression" dxfId="467" priority="1713">
      <formula>B128&gt;H128</formula>
    </cfRule>
  </conditionalFormatting>
  <conditionalFormatting sqref="J128">
    <cfRule type="expression" dxfId="466" priority="1714">
      <formula>B128&gt;H128</formula>
    </cfRule>
  </conditionalFormatting>
  <conditionalFormatting sqref="G128">
    <cfRule type="expression" dxfId="465" priority="1715">
      <formula>B128&gt;D128</formula>
    </cfRule>
  </conditionalFormatting>
  <conditionalFormatting sqref="F128">
    <cfRule type="expression" dxfId="464" priority="1716">
      <formula>B128&gt;D128</formula>
    </cfRule>
  </conditionalFormatting>
  <conditionalFormatting sqref="K127">
    <cfRule type="expression" dxfId="463" priority="1717">
      <formula>B127&gt;H127</formula>
    </cfRule>
  </conditionalFormatting>
  <conditionalFormatting sqref="J127">
    <cfRule type="expression" dxfId="462" priority="1718">
      <formula>B127&gt;H127</formula>
    </cfRule>
  </conditionalFormatting>
  <conditionalFormatting sqref="G127">
    <cfRule type="expression" dxfId="461" priority="1719">
      <formula>B127&gt;D127</formula>
    </cfRule>
  </conditionalFormatting>
  <conditionalFormatting sqref="F127">
    <cfRule type="expression" dxfId="460" priority="1720">
      <formula>B127&gt;D127</formula>
    </cfRule>
  </conditionalFormatting>
  <conditionalFormatting sqref="K126">
    <cfRule type="expression" dxfId="459" priority="1721">
      <formula>B126&gt;H126</formula>
    </cfRule>
  </conditionalFormatting>
  <conditionalFormatting sqref="J126">
    <cfRule type="expression" dxfId="458" priority="1722">
      <formula>B126&gt;H126</formula>
    </cfRule>
  </conditionalFormatting>
  <conditionalFormatting sqref="G126">
    <cfRule type="expression" dxfId="457" priority="1723">
      <formula>B126&gt;D126</formula>
    </cfRule>
  </conditionalFormatting>
  <conditionalFormatting sqref="F126">
    <cfRule type="expression" dxfId="456" priority="1724">
      <formula>B126&gt;D126</formula>
    </cfRule>
  </conditionalFormatting>
  <conditionalFormatting sqref="K125">
    <cfRule type="expression" dxfId="455" priority="1725">
      <formula>B125&gt;H125</formula>
    </cfRule>
  </conditionalFormatting>
  <conditionalFormatting sqref="J125">
    <cfRule type="expression" dxfId="454" priority="1726">
      <formula>B125&gt;H125</formula>
    </cfRule>
  </conditionalFormatting>
  <conditionalFormatting sqref="G125">
    <cfRule type="expression" dxfId="453" priority="1727">
      <formula>B125&gt;D125</formula>
    </cfRule>
  </conditionalFormatting>
  <conditionalFormatting sqref="F125">
    <cfRule type="expression" dxfId="452" priority="1728">
      <formula>B125&gt;D125</formula>
    </cfRule>
  </conditionalFormatting>
  <conditionalFormatting sqref="K124">
    <cfRule type="expression" dxfId="451" priority="1729">
      <formula>B124&gt;H124</formula>
    </cfRule>
  </conditionalFormatting>
  <conditionalFormatting sqref="J124">
    <cfRule type="expression" dxfId="450" priority="1730">
      <formula>B124&gt;H124</formula>
    </cfRule>
  </conditionalFormatting>
  <conditionalFormatting sqref="G124">
    <cfRule type="expression" dxfId="449" priority="1731">
      <formula>B124&gt;D124</formula>
    </cfRule>
  </conditionalFormatting>
  <conditionalFormatting sqref="F124">
    <cfRule type="expression" dxfId="448" priority="1732">
      <formula>B124&gt;D124</formula>
    </cfRule>
  </conditionalFormatting>
  <conditionalFormatting sqref="K123">
    <cfRule type="expression" dxfId="447" priority="1733">
      <formula>B123&gt;H123</formula>
    </cfRule>
  </conditionalFormatting>
  <conditionalFormatting sqref="J123">
    <cfRule type="expression" dxfId="446" priority="1734">
      <formula>B123&gt;H123</formula>
    </cfRule>
  </conditionalFormatting>
  <conditionalFormatting sqref="G123">
    <cfRule type="expression" dxfId="445" priority="1735">
      <formula>B123&gt;D123</formula>
    </cfRule>
  </conditionalFormatting>
  <conditionalFormatting sqref="F123">
    <cfRule type="expression" dxfId="444" priority="1736">
      <formula>B123&gt;D123</formula>
    </cfRule>
  </conditionalFormatting>
  <conditionalFormatting sqref="K122">
    <cfRule type="expression" dxfId="443" priority="1737">
      <formula>B122&gt;H122</formula>
    </cfRule>
  </conditionalFormatting>
  <conditionalFormatting sqref="J122">
    <cfRule type="expression" dxfId="442" priority="1738">
      <formula>B122&gt;H122</formula>
    </cfRule>
  </conditionalFormatting>
  <conditionalFormatting sqref="G122">
    <cfRule type="expression" dxfId="441" priority="1739">
      <formula>B122&gt;D122</formula>
    </cfRule>
  </conditionalFormatting>
  <conditionalFormatting sqref="F122">
    <cfRule type="expression" dxfId="440" priority="1740">
      <formula>B122&gt;D122</formula>
    </cfRule>
  </conditionalFormatting>
  <conditionalFormatting sqref="K120">
    <cfRule type="expression" dxfId="439" priority="1741">
      <formula>B120&lt;H120</formula>
    </cfRule>
  </conditionalFormatting>
  <conditionalFormatting sqref="J120">
    <cfRule type="expression" dxfId="438" priority="1742">
      <formula>B120&lt;H120</formula>
    </cfRule>
  </conditionalFormatting>
  <conditionalFormatting sqref="G120">
    <cfRule type="expression" dxfId="437" priority="1743">
      <formula>B120&lt;D120</formula>
    </cfRule>
  </conditionalFormatting>
  <conditionalFormatting sqref="F120">
    <cfRule type="expression" dxfId="436" priority="1744">
      <formula>B120&lt;D120</formula>
    </cfRule>
  </conditionalFormatting>
  <conditionalFormatting sqref="K119">
    <cfRule type="expression" dxfId="435" priority="1745">
      <formula>B119&lt;H119</formula>
    </cfRule>
  </conditionalFormatting>
  <conditionalFormatting sqref="J119">
    <cfRule type="expression" dxfId="434" priority="1746">
      <formula>B119&lt;H119</formula>
    </cfRule>
  </conditionalFormatting>
  <conditionalFormatting sqref="G119">
    <cfRule type="expression" dxfId="433" priority="1747">
      <formula>B119&lt;D119</formula>
    </cfRule>
  </conditionalFormatting>
  <conditionalFormatting sqref="F119">
    <cfRule type="expression" dxfId="432" priority="1748">
      <formula>B119&lt;D119</formula>
    </cfRule>
  </conditionalFormatting>
  <conditionalFormatting sqref="K118">
    <cfRule type="expression" dxfId="431" priority="1749">
      <formula>B118&lt;H118</formula>
    </cfRule>
  </conditionalFormatting>
  <conditionalFormatting sqref="J118">
    <cfRule type="expression" dxfId="430" priority="1750">
      <formula>B118&lt;H118</formula>
    </cfRule>
  </conditionalFormatting>
  <conditionalFormatting sqref="G118">
    <cfRule type="expression" dxfId="429" priority="1751">
      <formula>B118&lt;D118</formula>
    </cfRule>
  </conditionalFormatting>
  <conditionalFormatting sqref="F118">
    <cfRule type="expression" dxfId="428" priority="1752">
      <formula>B118&lt;D118</formula>
    </cfRule>
  </conditionalFormatting>
  <conditionalFormatting sqref="K117">
    <cfRule type="expression" dxfId="427" priority="1753">
      <formula>B117&lt;H117</formula>
    </cfRule>
  </conditionalFormatting>
  <conditionalFormatting sqref="J117">
    <cfRule type="expression" dxfId="426" priority="1754">
      <formula>B117&lt;H117</formula>
    </cfRule>
  </conditionalFormatting>
  <conditionalFormatting sqref="G117">
    <cfRule type="expression" dxfId="425" priority="1755">
      <formula>B117&lt;D117</formula>
    </cfRule>
  </conditionalFormatting>
  <conditionalFormatting sqref="F117">
    <cfRule type="expression" dxfId="424" priority="1756">
      <formula>B117&lt;D117</formula>
    </cfRule>
  </conditionalFormatting>
  <conditionalFormatting sqref="K116">
    <cfRule type="expression" dxfId="423" priority="1757">
      <formula>B116&lt;H116</formula>
    </cfRule>
  </conditionalFormatting>
  <conditionalFormatting sqref="J116">
    <cfRule type="expression" dxfId="422" priority="1758">
      <formula>B116&lt;H116</formula>
    </cfRule>
  </conditionalFormatting>
  <conditionalFormatting sqref="G116">
    <cfRule type="expression" dxfId="421" priority="1759">
      <formula>B116&lt;D116</formula>
    </cfRule>
  </conditionalFormatting>
  <conditionalFormatting sqref="F116">
    <cfRule type="expression" dxfId="420" priority="1760">
      <formula>B116&lt;D116</formula>
    </cfRule>
  </conditionalFormatting>
  <conditionalFormatting sqref="K114">
    <cfRule type="expression" dxfId="419" priority="1761">
      <formula>B114&gt;H114</formula>
    </cfRule>
  </conditionalFormatting>
  <conditionalFormatting sqref="J114">
    <cfRule type="expression" dxfId="418" priority="1762">
      <formula>B114&gt;H114</formula>
    </cfRule>
  </conditionalFormatting>
  <conditionalFormatting sqref="G114">
    <cfRule type="expression" dxfId="417" priority="1763">
      <formula>B114&gt;D114</formula>
    </cfRule>
  </conditionalFormatting>
  <conditionalFormatting sqref="F114">
    <cfRule type="expression" dxfId="416" priority="1764">
      <formula>B114&gt;D114</formula>
    </cfRule>
  </conditionalFormatting>
  <conditionalFormatting sqref="K113">
    <cfRule type="expression" dxfId="415" priority="1765">
      <formula>B113&gt;H113</formula>
    </cfRule>
  </conditionalFormatting>
  <conditionalFormatting sqref="J113">
    <cfRule type="expression" dxfId="414" priority="1766">
      <formula>B113&gt;H113</formula>
    </cfRule>
  </conditionalFormatting>
  <conditionalFormatting sqref="G113">
    <cfRule type="expression" dxfId="413" priority="1767">
      <formula>B113&gt;D113</formula>
    </cfRule>
  </conditionalFormatting>
  <conditionalFormatting sqref="F113">
    <cfRule type="expression" dxfId="412" priority="1768">
      <formula>B113&gt;D113</formula>
    </cfRule>
  </conditionalFormatting>
  <conditionalFormatting sqref="K112">
    <cfRule type="expression" dxfId="411" priority="1769">
      <formula>B112&gt;H112</formula>
    </cfRule>
  </conditionalFormatting>
  <conditionalFormatting sqref="J112">
    <cfRule type="expression" dxfId="410" priority="1770">
      <formula>B112&gt;H112</formula>
    </cfRule>
  </conditionalFormatting>
  <conditionalFormatting sqref="G112">
    <cfRule type="expression" dxfId="409" priority="1771">
      <formula>B112&gt;D112</formula>
    </cfRule>
  </conditionalFormatting>
  <conditionalFormatting sqref="F112">
    <cfRule type="expression" dxfId="408" priority="1772">
      <formula>B112&gt;D112</formula>
    </cfRule>
  </conditionalFormatting>
  <conditionalFormatting sqref="K111">
    <cfRule type="expression" dxfId="407" priority="1773">
      <formula>B111&gt;H111</formula>
    </cfRule>
  </conditionalFormatting>
  <conditionalFormatting sqref="J111">
    <cfRule type="expression" dxfId="406" priority="1774">
      <formula>B111&gt;H111</formula>
    </cfRule>
  </conditionalFormatting>
  <conditionalFormatting sqref="G111">
    <cfRule type="expression" dxfId="405" priority="1775">
      <formula>B111&gt;D111</formula>
    </cfRule>
  </conditionalFormatting>
  <conditionalFormatting sqref="F111">
    <cfRule type="expression" dxfId="404" priority="1776">
      <formula>B111&gt;D111</formula>
    </cfRule>
  </conditionalFormatting>
  <conditionalFormatting sqref="K110">
    <cfRule type="expression" dxfId="403" priority="1777">
      <formula>B110&gt;H110</formula>
    </cfRule>
  </conditionalFormatting>
  <conditionalFormatting sqref="J110">
    <cfRule type="expression" dxfId="402" priority="1778">
      <formula>B110&gt;H110</formula>
    </cfRule>
  </conditionalFormatting>
  <conditionalFormatting sqref="G110">
    <cfRule type="expression" dxfId="401" priority="1779">
      <formula>B110&gt;D110</formula>
    </cfRule>
  </conditionalFormatting>
  <conditionalFormatting sqref="F110">
    <cfRule type="expression" dxfId="400" priority="1780">
      <formula>B110&gt;D110</formula>
    </cfRule>
  </conditionalFormatting>
  <conditionalFormatting sqref="K109">
    <cfRule type="expression" dxfId="399" priority="1781">
      <formula>B109&gt;H109</formula>
    </cfRule>
  </conditionalFormatting>
  <conditionalFormatting sqref="J109">
    <cfRule type="expression" dxfId="398" priority="1782">
      <formula>B109&gt;H109</formula>
    </cfRule>
  </conditionalFormatting>
  <conditionalFormatting sqref="G109">
    <cfRule type="expression" dxfId="397" priority="1783">
      <formula>B109&gt;D109</formula>
    </cfRule>
  </conditionalFormatting>
  <conditionalFormatting sqref="F109">
    <cfRule type="expression" dxfId="396" priority="1784">
      <formula>B109&gt;D109</formula>
    </cfRule>
  </conditionalFormatting>
  <conditionalFormatting sqref="K108">
    <cfRule type="expression" dxfId="395" priority="1785">
      <formula>B108&gt;H108</formula>
    </cfRule>
  </conditionalFormatting>
  <conditionalFormatting sqref="J108">
    <cfRule type="expression" dxfId="394" priority="1786">
      <formula>B108&gt;H108</formula>
    </cfRule>
  </conditionalFormatting>
  <conditionalFormatting sqref="G108">
    <cfRule type="expression" dxfId="393" priority="1787">
      <formula>B108&gt;D108</formula>
    </cfRule>
  </conditionalFormatting>
  <conditionalFormatting sqref="F108">
    <cfRule type="expression" dxfId="392" priority="1788">
      <formula>B108&gt;D108</formula>
    </cfRule>
  </conditionalFormatting>
  <conditionalFormatting sqref="K107">
    <cfRule type="expression" dxfId="391" priority="1789">
      <formula>B107&gt;H107</formula>
    </cfRule>
  </conditionalFormatting>
  <conditionalFormatting sqref="J107">
    <cfRule type="expression" dxfId="390" priority="1790">
      <formula>B107&gt;H107</formula>
    </cfRule>
  </conditionalFormatting>
  <conditionalFormatting sqref="G107">
    <cfRule type="expression" dxfId="389" priority="1791">
      <formula>B107&gt;D107</formula>
    </cfRule>
  </conditionalFormatting>
  <conditionalFormatting sqref="F107">
    <cfRule type="expression" dxfId="388" priority="1792">
      <formula>B107&gt;D107</formula>
    </cfRule>
  </conditionalFormatting>
  <conditionalFormatting sqref="K106">
    <cfRule type="expression" dxfId="387" priority="1793">
      <formula>B106&gt;H106</formula>
    </cfRule>
  </conditionalFormatting>
  <conditionalFormatting sqref="J106">
    <cfRule type="expression" dxfId="386" priority="1794">
      <formula>B106&gt;H106</formula>
    </cfRule>
  </conditionalFormatting>
  <conditionalFormatting sqref="G106">
    <cfRule type="expression" dxfId="385" priority="1795">
      <formula>B106&gt;D106</formula>
    </cfRule>
  </conditionalFormatting>
  <conditionalFormatting sqref="F106">
    <cfRule type="expression" dxfId="384" priority="1796">
      <formula>B106&gt;D106</formula>
    </cfRule>
  </conditionalFormatting>
  <conditionalFormatting sqref="K105">
    <cfRule type="expression" dxfId="383" priority="1797">
      <formula>B105&gt;H105</formula>
    </cfRule>
  </conditionalFormatting>
  <conditionalFormatting sqref="J105">
    <cfRule type="expression" dxfId="382" priority="1798">
      <formula>B105&gt;H105</formula>
    </cfRule>
  </conditionalFormatting>
  <conditionalFormatting sqref="G105">
    <cfRule type="expression" dxfId="381" priority="1799">
      <formula>B105&gt;D105</formula>
    </cfRule>
  </conditionalFormatting>
  <conditionalFormatting sqref="F105">
    <cfRule type="expression" dxfId="380" priority="1800">
      <formula>B105&gt;D105</formula>
    </cfRule>
  </conditionalFormatting>
  <conditionalFormatting sqref="K104">
    <cfRule type="expression" dxfId="379" priority="1801">
      <formula>B104&gt;H104</formula>
    </cfRule>
  </conditionalFormatting>
  <conditionalFormatting sqref="J104">
    <cfRule type="expression" dxfId="378" priority="1802">
      <formula>B104&gt;H104</formula>
    </cfRule>
  </conditionalFormatting>
  <conditionalFormatting sqref="G104">
    <cfRule type="expression" dxfId="377" priority="1803">
      <formula>B104&gt;D104</formula>
    </cfRule>
  </conditionalFormatting>
  <conditionalFormatting sqref="F104">
    <cfRule type="expression" dxfId="376" priority="1804">
      <formula>B104&gt;D104</formula>
    </cfRule>
  </conditionalFormatting>
  <conditionalFormatting sqref="K103">
    <cfRule type="expression" dxfId="375" priority="1805">
      <formula>B103&gt;H103</formula>
    </cfRule>
  </conditionalFormatting>
  <conditionalFormatting sqref="J103">
    <cfRule type="expression" dxfId="374" priority="1806">
      <formula>B103&gt;H103</formula>
    </cfRule>
  </conditionalFormatting>
  <conditionalFormatting sqref="G103">
    <cfRule type="expression" dxfId="373" priority="1807">
      <formula>B103&gt;D103</formula>
    </cfRule>
  </conditionalFormatting>
  <conditionalFormatting sqref="F103">
    <cfRule type="expression" dxfId="372" priority="1808">
      <formula>B103&gt;D103</formula>
    </cfRule>
  </conditionalFormatting>
  <conditionalFormatting sqref="K102">
    <cfRule type="expression" dxfId="371" priority="1809">
      <formula>B102&gt;H102</formula>
    </cfRule>
  </conditionalFormatting>
  <conditionalFormatting sqref="J102">
    <cfRule type="expression" dxfId="370" priority="1810">
      <formula>B102&gt;H102</formula>
    </cfRule>
  </conditionalFormatting>
  <conditionalFormatting sqref="G102">
    <cfRule type="expression" dxfId="369" priority="1811">
      <formula>B102&gt;D102</formula>
    </cfRule>
  </conditionalFormatting>
  <conditionalFormatting sqref="F102">
    <cfRule type="expression" dxfId="368" priority="1812">
      <formula>B102&gt;D102</formula>
    </cfRule>
  </conditionalFormatting>
  <conditionalFormatting sqref="K101">
    <cfRule type="expression" dxfId="367" priority="1813">
      <formula>B101&lt;H101</formula>
    </cfRule>
  </conditionalFormatting>
  <conditionalFormatting sqref="J101">
    <cfRule type="expression" dxfId="366" priority="1814">
      <formula>B101&lt;H101</formula>
    </cfRule>
  </conditionalFormatting>
  <conditionalFormatting sqref="G101">
    <cfRule type="expression" dxfId="365" priority="1815">
      <formula>B101&lt;D101</formula>
    </cfRule>
  </conditionalFormatting>
  <conditionalFormatting sqref="F101">
    <cfRule type="expression" dxfId="364" priority="1816">
      <formula>B101&lt;D101</formula>
    </cfRule>
  </conditionalFormatting>
  <conditionalFormatting sqref="K100">
    <cfRule type="expression" dxfId="363" priority="1817">
      <formula>B100&lt;H100</formula>
    </cfRule>
  </conditionalFormatting>
  <conditionalFormatting sqref="J100">
    <cfRule type="expression" dxfId="362" priority="1818">
      <formula>B100&lt;H100</formula>
    </cfRule>
  </conditionalFormatting>
  <conditionalFormatting sqref="G100">
    <cfRule type="expression" dxfId="361" priority="1819">
      <formula>B100&lt;D100</formula>
    </cfRule>
  </conditionalFormatting>
  <conditionalFormatting sqref="F100">
    <cfRule type="expression" dxfId="360" priority="1820">
      <formula>B100&lt;D100</formula>
    </cfRule>
  </conditionalFormatting>
  <conditionalFormatting sqref="K99">
    <cfRule type="expression" dxfId="359" priority="1821">
      <formula>B99&gt;H99</formula>
    </cfRule>
  </conditionalFormatting>
  <conditionalFormatting sqref="J99">
    <cfRule type="expression" dxfId="358" priority="1822">
      <formula>B99&gt;H99</formula>
    </cfRule>
  </conditionalFormatting>
  <conditionalFormatting sqref="G99">
    <cfRule type="expression" dxfId="357" priority="1823">
      <formula>B99&gt;D99</formula>
    </cfRule>
  </conditionalFormatting>
  <conditionalFormatting sqref="F99">
    <cfRule type="expression" dxfId="356" priority="1824">
      <formula>B99&gt;D99</formula>
    </cfRule>
  </conditionalFormatting>
  <conditionalFormatting sqref="K98">
    <cfRule type="expression" dxfId="355" priority="1825">
      <formula>B98&gt;H98</formula>
    </cfRule>
  </conditionalFormatting>
  <conditionalFormatting sqref="J98">
    <cfRule type="expression" dxfId="354" priority="1826">
      <formula>B98&gt;H98</formula>
    </cfRule>
  </conditionalFormatting>
  <conditionalFormatting sqref="G98">
    <cfRule type="expression" dxfId="353" priority="1827">
      <formula>B98&gt;D98</formula>
    </cfRule>
  </conditionalFormatting>
  <conditionalFormatting sqref="F98">
    <cfRule type="expression" dxfId="352" priority="1828">
      <formula>B98&gt;D98</formula>
    </cfRule>
  </conditionalFormatting>
  <conditionalFormatting sqref="K97">
    <cfRule type="expression" dxfId="351" priority="1829">
      <formula>B97&gt;H97</formula>
    </cfRule>
  </conditionalFormatting>
  <conditionalFormatting sqref="J97">
    <cfRule type="expression" dxfId="350" priority="1830">
      <formula>B97&gt;H97</formula>
    </cfRule>
  </conditionalFormatting>
  <conditionalFormatting sqref="G97">
    <cfRule type="expression" dxfId="349" priority="1831">
      <formula>B97&gt;D97</formula>
    </cfRule>
  </conditionalFormatting>
  <conditionalFormatting sqref="F97">
    <cfRule type="expression" dxfId="348" priority="1832">
      <formula>B97&gt;D97</formula>
    </cfRule>
  </conditionalFormatting>
  <conditionalFormatting sqref="K96">
    <cfRule type="expression" dxfId="347" priority="1833">
      <formula>B96&gt;H96</formula>
    </cfRule>
  </conditionalFormatting>
  <conditionalFormatting sqref="J96">
    <cfRule type="expression" dxfId="346" priority="1834">
      <formula>B96&gt;H96</formula>
    </cfRule>
  </conditionalFormatting>
  <conditionalFormatting sqref="G96">
    <cfRule type="expression" dxfId="345" priority="1835">
      <formula>B96&gt;D96</formula>
    </cfRule>
  </conditionalFormatting>
  <conditionalFormatting sqref="F96">
    <cfRule type="expression" dxfId="344" priority="1836">
      <formula>B96&gt;D96</formula>
    </cfRule>
  </conditionalFormatting>
  <conditionalFormatting sqref="K95">
    <cfRule type="expression" dxfId="343" priority="1837">
      <formula>B95&gt;H95</formula>
    </cfRule>
  </conditionalFormatting>
  <conditionalFormatting sqref="J95">
    <cfRule type="expression" dxfId="342" priority="1838">
      <formula>B95&gt;H95</formula>
    </cfRule>
  </conditionalFormatting>
  <conditionalFormatting sqref="G95">
    <cfRule type="expression" dxfId="341" priority="1839">
      <formula>B95&gt;D95</formula>
    </cfRule>
  </conditionalFormatting>
  <conditionalFormatting sqref="F95">
    <cfRule type="expression" dxfId="340" priority="1840">
      <formula>B95&gt;D95</formula>
    </cfRule>
  </conditionalFormatting>
  <conditionalFormatting sqref="K94">
    <cfRule type="expression" dxfId="339" priority="1841">
      <formula>B94&gt;H94</formula>
    </cfRule>
  </conditionalFormatting>
  <conditionalFormatting sqref="J94">
    <cfRule type="expression" dxfId="338" priority="1842">
      <formula>B94&gt;H94</formula>
    </cfRule>
  </conditionalFormatting>
  <conditionalFormatting sqref="G94">
    <cfRule type="expression" dxfId="337" priority="1843">
      <formula>B94&gt;D94</formula>
    </cfRule>
  </conditionalFormatting>
  <conditionalFormatting sqref="F94">
    <cfRule type="expression" dxfId="336" priority="1844">
      <formula>B94&gt;D94</formula>
    </cfRule>
  </conditionalFormatting>
  <conditionalFormatting sqref="K93">
    <cfRule type="expression" dxfId="335" priority="1845">
      <formula>B93&gt;H93</formula>
    </cfRule>
  </conditionalFormatting>
  <conditionalFormatting sqref="J93">
    <cfRule type="expression" dxfId="334" priority="1846">
      <formula>B93&gt;H93</formula>
    </cfRule>
  </conditionalFormatting>
  <conditionalFormatting sqref="G93">
    <cfRule type="expression" dxfId="333" priority="1847">
      <formula>B93&gt;D93</formula>
    </cfRule>
  </conditionalFormatting>
  <conditionalFormatting sqref="F93">
    <cfRule type="expression" dxfId="332" priority="1848">
      <formula>B93&gt;D93</formula>
    </cfRule>
  </conditionalFormatting>
  <conditionalFormatting sqref="K92">
    <cfRule type="expression" dxfId="331" priority="1849">
      <formula>B92&gt;H92</formula>
    </cfRule>
  </conditionalFormatting>
  <conditionalFormatting sqref="J92">
    <cfRule type="expression" dxfId="330" priority="1850">
      <formula>B92&gt;H92</formula>
    </cfRule>
  </conditionalFormatting>
  <conditionalFormatting sqref="G92">
    <cfRule type="expression" dxfId="329" priority="1851">
      <formula>B92&gt;D92</formula>
    </cfRule>
  </conditionalFormatting>
  <conditionalFormatting sqref="F92">
    <cfRule type="expression" dxfId="328" priority="1852">
      <formula>B92&gt;D92</formula>
    </cfRule>
  </conditionalFormatting>
  <conditionalFormatting sqref="K91">
    <cfRule type="expression" dxfId="327" priority="1853">
      <formula>B91&gt;H91</formula>
    </cfRule>
  </conditionalFormatting>
  <conditionalFormatting sqref="J91">
    <cfRule type="expression" dxfId="326" priority="1854">
      <formula>B91&gt;H91</formula>
    </cfRule>
  </conditionalFormatting>
  <conditionalFormatting sqref="G91">
    <cfRule type="expression" dxfId="325" priority="1855">
      <formula>B91&gt;D91</formula>
    </cfRule>
  </conditionalFormatting>
  <conditionalFormatting sqref="F91">
    <cfRule type="expression" dxfId="324" priority="1856">
      <formula>B91&gt;D91</formula>
    </cfRule>
  </conditionalFormatting>
  <conditionalFormatting sqref="K90">
    <cfRule type="expression" dxfId="323" priority="1857">
      <formula>B90&gt;H90</formula>
    </cfRule>
  </conditionalFormatting>
  <conditionalFormatting sqref="J90">
    <cfRule type="expression" dxfId="322" priority="1858">
      <formula>B90&gt;H90</formula>
    </cfRule>
  </conditionalFormatting>
  <conditionalFormatting sqref="G90">
    <cfRule type="expression" dxfId="321" priority="1859">
      <formula>B90&gt;D90</formula>
    </cfRule>
  </conditionalFormatting>
  <conditionalFormatting sqref="F90">
    <cfRule type="expression" dxfId="320" priority="1860">
      <formula>B90&gt;D90</formula>
    </cfRule>
  </conditionalFormatting>
  <conditionalFormatting sqref="K89">
    <cfRule type="expression" dxfId="319" priority="1861">
      <formula>B89&gt;H89</formula>
    </cfRule>
  </conditionalFormatting>
  <conditionalFormatting sqref="J89">
    <cfRule type="expression" dxfId="318" priority="1862">
      <formula>B89&gt;H89</formula>
    </cfRule>
  </conditionalFormatting>
  <conditionalFormatting sqref="G89">
    <cfRule type="expression" dxfId="317" priority="1863">
      <formula>B89&gt;D89</formula>
    </cfRule>
  </conditionalFormatting>
  <conditionalFormatting sqref="F89">
    <cfRule type="expression" dxfId="316" priority="1864">
      <formula>B89&gt;D89</formula>
    </cfRule>
  </conditionalFormatting>
  <conditionalFormatting sqref="K88">
    <cfRule type="expression" dxfId="315" priority="1865">
      <formula>B88&gt;H88</formula>
    </cfRule>
  </conditionalFormatting>
  <conditionalFormatting sqref="J88">
    <cfRule type="expression" dxfId="314" priority="1866">
      <formula>B88&gt;H88</formula>
    </cfRule>
  </conditionalFormatting>
  <conditionalFormatting sqref="G88">
    <cfRule type="expression" dxfId="313" priority="1867">
      <formula>B88&gt;D88</formula>
    </cfRule>
  </conditionalFormatting>
  <conditionalFormatting sqref="F88">
    <cfRule type="expression" dxfId="312" priority="1868">
      <formula>B88&gt;D88</formula>
    </cfRule>
  </conditionalFormatting>
  <conditionalFormatting sqref="K87">
    <cfRule type="expression" dxfId="311" priority="1869">
      <formula>B87&gt;H87</formula>
    </cfRule>
  </conditionalFormatting>
  <conditionalFormatting sqref="J87">
    <cfRule type="expression" dxfId="310" priority="1870">
      <formula>B87&gt;H87</formula>
    </cfRule>
  </conditionalFormatting>
  <conditionalFormatting sqref="G87">
    <cfRule type="expression" dxfId="309" priority="1871">
      <formula>B87&gt;D87</formula>
    </cfRule>
  </conditionalFormatting>
  <conditionalFormatting sqref="F87">
    <cfRule type="expression" dxfId="308" priority="1872">
      <formula>B87&gt;D87</formula>
    </cfRule>
  </conditionalFormatting>
  <conditionalFormatting sqref="K86">
    <cfRule type="expression" dxfId="307" priority="1873">
      <formula>B86&gt;H86</formula>
    </cfRule>
  </conditionalFormatting>
  <conditionalFormatting sqref="J86">
    <cfRule type="expression" dxfId="306" priority="1874">
      <formula>B86&gt;H86</formula>
    </cfRule>
  </conditionalFormatting>
  <conditionalFormatting sqref="G86">
    <cfRule type="expression" dxfId="305" priority="1875">
      <formula>B86&gt;D86</formula>
    </cfRule>
  </conditionalFormatting>
  <conditionalFormatting sqref="F86">
    <cfRule type="expression" dxfId="304" priority="1876">
      <formula>B86&gt;D86</formula>
    </cfRule>
  </conditionalFormatting>
  <conditionalFormatting sqref="K85">
    <cfRule type="expression" dxfId="303" priority="1877">
      <formula>B85&gt;H85</formula>
    </cfRule>
  </conditionalFormatting>
  <conditionalFormatting sqref="J85">
    <cfRule type="expression" dxfId="302" priority="1878">
      <formula>B85&gt;H85</formula>
    </cfRule>
  </conditionalFormatting>
  <conditionalFormatting sqref="G85">
    <cfRule type="expression" dxfId="301" priority="1879">
      <formula>B85&gt;D85</formula>
    </cfRule>
  </conditionalFormatting>
  <conditionalFormatting sqref="F85">
    <cfRule type="expression" dxfId="300" priority="1880">
      <formula>B85&gt;D85</formula>
    </cfRule>
  </conditionalFormatting>
  <conditionalFormatting sqref="K84">
    <cfRule type="expression" dxfId="299" priority="1881">
      <formula>B84&gt;H84</formula>
    </cfRule>
  </conditionalFormatting>
  <conditionalFormatting sqref="J84">
    <cfRule type="expression" dxfId="298" priority="1882">
      <formula>B84&gt;H84</formula>
    </cfRule>
  </conditionalFormatting>
  <conditionalFormatting sqref="G84">
    <cfRule type="expression" dxfId="297" priority="1883">
      <formula>B84&gt;D84</formula>
    </cfRule>
  </conditionalFormatting>
  <conditionalFormatting sqref="F84">
    <cfRule type="expression" dxfId="296" priority="1884">
      <formula>B84&gt;D84</formula>
    </cfRule>
  </conditionalFormatting>
  <conditionalFormatting sqref="K83">
    <cfRule type="expression" dxfId="295" priority="1885">
      <formula>B83&gt;H83</formula>
    </cfRule>
  </conditionalFormatting>
  <conditionalFormatting sqref="J83">
    <cfRule type="expression" dxfId="294" priority="1886">
      <formula>B83&gt;H83</formula>
    </cfRule>
  </conditionalFormatting>
  <conditionalFormatting sqref="G83">
    <cfRule type="expression" dxfId="293" priority="1887">
      <formula>B83&gt;D83</formula>
    </cfRule>
  </conditionalFormatting>
  <conditionalFormatting sqref="F83">
    <cfRule type="expression" dxfId="292" priority="1888">
      <formula>B83&gt;D83</formula>
    </cfRule>
  </conditionalFormatting>
  <conditionalFormatting sqref="K81">
    <cfRule type="expression" dxfId="291" priority="1889">
      <formula>B81&lt;H81</formula>
    </cfRule>
  </conditionalFormatting>
  <conditionalFormatting sqref="J81">
    <cfRule type="expression" dxfId="290" priority="1890">
      <formula>B81&lt;H81</formula>
    </cfRule>
  </conditionalFormatting>
  <conditionalFormatting sqref="G81">
    <cfRule type="expression" dxfId="289" priority="1891">
      <formula>B81&lt;D81</formula>
    </cfRule>
  </conditionalFormatting>
  <conditionalFormatting sqref="F81">
    <cfRule type="expression" dxfId="288" priority="1892">
      <formula>B81&lt;D81</formula>
    </cfRule>
  </conditionalFormatting>
  <conditionalFormatting sqref="K80">
    <cfRule type="expression" dxfId="287" priority="1893">
      <formula>B80&lt;H80</formula>
    </cfRule>
  </conditionalFormatting>
  <conditionalFormatting sqref="J80">
    <cfRule type="expression" dxfId="286" priority="1894">
      <formula>B80&lt;H80</formula>
    </cfRule>
  </conditionalFormatting>
  <conditionalFormatting sqref="G80">
    <cfRule type="expression" dxfId="285" priority="1895">
      <formula>B80&lt;D80</formula>
    </cfRule>
  </conditionalFormatting>
  <conditionalFormatting sqref="F80">
    <cfRule type="expression" dxfId="284" priority="1896">
      <formula>B80&lt;D80</formula>
    </cfRule>
  </conditionalFormatting>
  <conditionalFormatting sqref="K79">
    <cfRule type="expression" dxfId="283" priority="1897">
      <formula>B79&lt;H79</formula>
    </cfRule>
  </conditionalFormatting>
  <conditionalFormatting sqref="J79">
    <cfRule type="expression" dxfId="282" priority="1898">
      <formula>B79&lt;H79</formula>
    </cfRule>
  </conditionalFormatting>
  <conditionalFormatting sqref="G79">
    <cfRule type="expression" dxfId="281" priority="1899">
      <formula>B79&lt;D79</formula>
    </cfRule>
  </conditionalFormatting>
  <conditionalFormatting sqref="F79">
    <cfRule type="expression" dxfId="280" priority="1900">
      <formula>B79&lt;D79</formula>
    </cfRule>
  </conditionalFormatting>
  <conditionalFormatting sqref="K78">
    <cfRule type="expression" dxfId="279" priority="1901">
      <formula>B78&lt;H78</formula>
    </cfRule>
  </conditionalFormatting>
  <conditionalFormatting sqref="J78">
    <cfRule type="expression" dxfId="278" priority="1902">
      <formula>B78&lt;H78</formula>
    </cfRule>
  </conditionalFormatting>
  <conditionalFormatting sqref="G78">
    <cfRule type="expression" dxfId="277" priority="1903">
      <formula>B78&lt;D78</formula>
    </cfRule>
  </conditionalFormatting>
  <conditionalFormatting sqref="F78">
    <cfRule type="expression" dxfId="276" priority="1904">
      <formula>B78&lt;D78</formula>
    </cfRule>
  </conditionalFormatting>
  <conditionalFormatting sqref="K77">
    <cfRule type="expression" dxfId="275" priority="1905">
      <formula>B77&lt;H77</formula>
    </cfRule>
  </conditionalFormatting>
  <conditionalFormatting sqref="J77">
    <cfRule type="expression" dxfId="274" priority="1906">
      <formula>B77&lt;H77</formula>
    </cfRule>
  </conditionalFormatting>
  <conditionalFormatting sqref="G77">
    <cfRule type="expression" dxfId="273" priority="1907">
      <formula>B77&lt;D77</formula>
    </cfRule>
  </conditionalFormatting>
  <conditionalFormatting sqref="F77">
    <cfRule type="expression" dxfId="272" priority="1908">
      <formula>B77&lt;D77</formula>
    </cfRule>
  </conditionalFormatting>
  <conditionalFormatting sqref="K75">
    <cfRule type="expression" dxfId="271" priority="1909">
      <formula>B75&lt;H75</formula>
    </cfRule>
  </conditionalFormatting>
  <conditionalFormatting sqref="J75">
    <cfRule type="expression" dxfId="270" priority="1910">
      <formula>B75&lt;H75</formula>
    </cfRule>
  </conditionalFormatting>
  <conditionalFormatting sqref="G75">
    <cfRule type="expression" dxfId="269" priority="1911">
      <formula>B75&lt;D75</formula>
    </cfRule>
  </conditionalFormatting>
  <conditionalFormatting sqref="F75">
    <cfRule type="expression" dxfId="268" priority="1912">
      <formula>B75&lt;D75</formula>
    </cfRule>
  </conditionalFormatting>
  <conditionalFormatting sqref="K74">
    <cfRule type="expression" dxfId="267" priority="1913">
      <formula>B74&lt;H74</formula>
    </cfRule>
  </conditionalFormatting>
  <conditionalFormatting sqref="J74">
    <cfRule type="expression" dxfId="266" priority="1914">
      <formula>B74&lt;H74</formula>
    </cfRule>
  </conditionalFormatting>
  <conditionalFormatting sqref="G74">
    <cfRule type="expression" dxfId="265" priority="1915">
      <formula>B74&lt;D74</formula>
    </cfRule>
  </conditionalFormatting>
  <conditionalFormatting sqref="F74">
    <cfRule type="expression" dxfId="264" priority="1916">
      <formula>B74&lt;D74</formula>
    </cfRule>
  </conditionalFormatting>
  <conditionalFormatting sqref="K73">
    <cfRule type="expression" dxfId="263" priority="1917">
      <formula>B73&lt;H73</formula>
    </cfRule>
  </conditionalFormatting>
  <conditionalFormatting sqref="J73">
    <cfRule type="expression" dxfId="262" priority="1918">
      <formula>B73&lt;H73</formula>
    </cfRule>
  </conditionalFormatting>
  <conditionalFormatting sqref="G73">
    <cfRule type="expression" dxfId="261" priority="1919">
      <formula>B73&lt;D73</formula>
    </cfRule>
  </conditionalFormatting>
  <conditionalFormatting sqref="F73">
    <cfRule type="expression" dxfId="260" priority="1920">
      <formula>B73&lt;D73</formula>
    </cfRule>
  </conditionalFormatting>
  <conditionalFormatting sqref="K72">
    <cfRule type="expression" dxfId="259" priority="1921">
      <formula>B72&lt;H72</formula>
    </cfRule>
  </conditionalFormatting>
  <conditionalFormatting sqref="J72">
    <cfRule type="expression" dxfId="258" priority="1922">
      <formula>B72&lt;H72</formula>
    </cfRule>
  </conditionalFormatting>
  <conditionalFormatting sqref="G72">
    <cfRule type="expression" dxfId="257" priority="1923">
      <formula>B72&lt;D72</formula>
    </cfRule>
  </conditionalFormatting>
  <conditionalFormatting sqref="F72">
    <cfRule type="expression" dxfId="256" priority="1924">
      <formula>B72&lt;D72</formula>
    </cfRule>
  </conditionalFormatting>
  <conditionalFormatting sqref="K71">
    <cfRule type="expression" dxfId="255" priority="1925">
      <formula>B71&lt;H71</formula>
    </cfRule>
  </conditionalFormatting>
  <conditionalFormatting sqref="J71">
    <cfRule type="expression" dxfId="254" priority="1926">
      <formula>B71&lt;H71</formula>
    </cfRule>
  </conditionalFormatting>
  <conditionalFormatting sqref="G71">
    <cfRule type="expression" dxfId="253" priority="1927">
      <formula>B71&lt;D71</formula>
    </cfRule>
  </conditionalFormatting>
  <conditionalFormatting sqref="F71">
    <cfRule type="expression" dxfId="252" priority="1928">
      <formula>B71&lt;D71</formula>
    </cfRule>
  </conditionalFormatting>
  <conditionalFormatting sqref="K70">
    <cfRule type="expression" dxfId="251" priority="1929">
      <formula>B70&lt;H70</formula>
    </cfRule>
  </conditionalFormatting>
  <conditionalFormatting sqref="J70">
    <cfRule type="expression" dxfId="250" priority="1930">
      <formula>B70&lt;H70</formula>
    </cfRule>
  </conditionalFormatting>
  <conditionalFormatting sqref="G70">
    <cfRule type="expression" dxfId="249" priority="1931">
      <formula>B70&lt;D70</formula>
    </cfRule>
  </conditionalFormatting>
  <conditionalFormatting sqref="F70">
    <cfRule type="expression" dxfId="248" priority="1932">
      <formula>B70&lt;D70</formula>
    </cfRule>
  </conditionalFormatting>
  <conditionalFormatting sqref="K69">
    <cfRule type="expression" dxfId="247" priority="1933">
      <formula>B69&lt;H69</formula>
    </cfRule>
  </conditionalFormatting>
  <conditionalFormatting sqref="J69">
    <cfRule type="expression" dxfId="246" priority="1934">
      <formula>B69&lt;H69</formula>
    </cfRule>
  </conditionalFormatting>
  <conditionalFormatting sqref="G69">
    <cfRule type="expression" dxfId="245" priority="1935">
      <formula>B69&lt;D69</formula>
    </cfRule>
  </conditionalFormatting>
  <conditionalFormatting sqref="F69">
    <cfRule type="expression" dxfId="244" priority="1936">
      <formula>B69&lt;D69</formula>
    </cfRule>
  </conditionalFormatting>
  <conditionalFormatting sqref="K68">
    <cfRule type="expression" dxfId="243" priority="1937">
      <formula>B68&lt;H68</formula>
    </cfRule>
  </conditionalFormatting>
  <conditionalFormatting sqref="J68">
    <cfRule type="expression" dxfId="242" priority="1938">
      <formula>B68&lt;H68</formula>
    </cfRule>
  </conditionalFormatting>
  <conditionalFormatting sqref="G68">
    <cfRule type="expression" dxfId="241" priority="1939">
      <formula>B68&lt;D68</formula>
    </cfRule>
  </conditionalFormatting>
  <conditionalFormatting sqref="F68">
    <cfRule type="expression" dxfId="240" priority="1940">
      <formula>B68&lt;D68</formula>
    </cfRule>
  </conditionalFormatting>
  <conditionalFormatting sqref="K67">
    <cfRule type="expression" dxfId="239" priority="1941">
      <formula>B67&lt;H67</formula>
    </cfRule>
  </conditionalFormatting>
  <conditionalFormatting sqref="J67">
    <cfRule type="expression" dxfId="238" priority="1942">
      <formula>B67&lt;H67</formula>
    </cfRule>
  </conditionalFormatting>
  <conditionalFormatting sqref="G67">
    <cfRule type="expression" dxfId="237" priority="1943">
      <formula>B67&lt;D67</formula>
    </cfRule>
  </conditionalFormatting>
  <conditionalFormatting sqref="F67">
    <cfRule type="expression" dxfId="236" priority="1944">
      <formula>B67&lt;D67</formula>
    </cfRule>
  </conditionalFormatting>
  <conditionalFormatting sqref="K66">
    <cfRule type="expression" dxfId="235" priority="1945">
      <formula>B66&lt;H66</formula>
    </cfRule>
  </conditionalFormatting>
  <conditionalFormatting sqref="J66">
    <cfRule type="expression" dxfId="234" priority="1946">
      <formula>B66&lt;H66</formula>
    </cfRule>
  </conditionalFormatting>
  <conditionalFormatting sqref="G66">
    <cfRule type="expression" dxfId="233" priority="1947">
      <formula>B66&lt;D66</formula>
    </cfRule>
  </conditionalFormatting>
  <conditionalFormatting sqref="F66">
    <cfRule type="expression" dxfId="232" priority="1948">
      <formula>B66&lt;D66</formula>
    </cfRule>
  </conditionalFormatting>
  <conditionalFormatting sqref="K65">
    <cfRule type="expression" dxfId="231" priority="1949">
      <formula>B65&lt;H65</formula>
    </cfRule>
  </conditionalFormatting>
  <conditionalFormatting sqref="J65">
    <cfRule type="expression" dxfId="230" priority="1950">
      <formula>B65&lt;H65</formula>
    </cfRule>
  </conditionalFormatting>
  <conditionalFormatting sqref="G65">
    <cfRule type="expression" dxfId="229" priority="1951">
      <formula>B65&lt;D65</formula>
    </cfRule>
  </conditionalFormatting>
  <conditionalFormatting sqref="F65">
    <cfRule type="expression" dxfId="228" priority="1952">
      <formula>B65&lt;D65</formula>
    </cfRule>
  </conditionalFormatting>
  <conditionalFormatting sqref="K64">
    <cfRule type="expression" dxfId="227" priority="1953">
      <formula>B64&lt;H64</formula>
    </cfRule>
  </conditionalFormatting>
  <conditionalFormatting sqref="J64">
    <cfRule type="expression" dxfId="226" priority="1954">
      <formula>B64&lt;H64</formula>
    </cfRule>
  </conditionalFormatting>
  <conditionalFormatting sqref="G64">
    <cfRule type="expression" dxfId="225" priority="1955">
      <formula>B64&lt;D64</formula>
    </cfRule>
  </conditionalFormatting>
  <conditionalFormatting sqref="F64">
    <cfRule type="expression" dxfId="224" priority="1956">
      <formula>B64&lt;D64</formula>
    </cfRule>
  </conditionalFormatting>
  <conditionalFormatting sqref="K63">
    <cfRule type="expression" dxfId="223" priority="1957">
      <formula>B63&lt;H63</formula>
    </cfRule>
  </conditionalFormatting>
  <conditionalFormatting sqref="J63">
    <cfRule type="expression" dxfId="222" priority="1958">
      <formula>B63&lt;H63</formula>
    </cfRule>
  </conditionalFormatting>
  <conditionalFormatting sqref="G63">
    <cfRule type="expression" dxfId="221" priority="1959">
      <formula>B63&lt;D63</formula>
    </cfRule>
  </conditionalFormatting>
  <conditionalFormatting sqref="F63">
    <cfRule type="expression" dxfId="220" priority="1960">
      <formula>B63&lt;D63</formula>
    </cfRule>
  </conditionalFormatting>
  <conditionalFormatting sqref="K62">
    <cfRule type="expression" dxfId="219" priority="1961">
      <formula>B62&lt;H62</formula>
    </cfRule>
  </conditionalFormatting>
  <conditionalFormatting sqref="J62">
    <cfRule type="expression" dxfId="218" priority="1962">
      <formula>B62&lt;H62</formula>
    </cfRule>
  </conditionalFormatting>
  <conditionalFormatting sqref="G62">
    <cfRule type="expression" dxfId="217" priority="1963">
      <formula>B62&lt;D62</formula>
    </cfRule>
  </conditionalFormatting>
  <conditionalFormatting sqref="F62">
    <cfRule type="expression" dxfId="216" priority="1964">
      <formula>B62&lt;D62</formula>
    </cfRule>
  </conditionalFormatting>
  <conditionalFormatting sqref="K61">
    <cfRule type="expression" dxfId="215" priority="1965">
      <formula>B61&lt;H61</formula>
    </cfRule>
  </conditionalFormatting>
  <conditionalFormatting sqref="J61">
    <cfRule type="expression" dxfId="214" priority="1966">
      <formula>B61&lt;H61</formula>
    </cfRule>
  </conditionalFormatting>
  <conditionalFormatting sqref="G61">
    <cfRule type="expression" dxfId="213" priority="1967">
      <formula>B61&lt;D61</formula>
    </cfRule>
  </conditionalFormatting>
  <conditionalFormatting sqref="F61">
    <cfRule type="expression" dxfId="212" priority="1968">
      <formula>B61&lt;D61</formula>
    </cfRule>
  </conditionalFormatting>
  <conditionalFormatting sqref="K60">
    <cfRule type="expression" dxfId="211" priority="1969">
      <formula>B60&lt;H60</formula>
    </cfRule>
  </conditionalFormatting>
  <conditionalFormatting sqref="J60">
    <cfRule type="expression" dxfId="210" priority="1970">
      <formula>B60&lt;H60</formula>
    </cfRule>
  </conditionalFormatting>
  <conditionalFormatting sqref="G60">
    <cfRule type="expression" dxfId="209" priority="1971">
      <formula>B60&lt;D60</formula>
    </cfRule>
  </conditionalFormatting>
  <conditionalFormatting sqref="F60">
    <cfRule type="expression" dxfId="208" priority="1972">
      <formula>B60&lt;D60</formula>
    </cfRule>
  </conditionalFormatting>
  <conditionalFormatting sqref="K59">
    <cfRule type="expression" dxfId="207" priority="1973">
      <formula>B59&lt;H59</formula>
    </cfRule>
  </conditionalFormatting>
  <conditionalFormatting sqref="J59">
    <cfRule type="expression" dxfId="206" priority="1974">
      <formula>B59&lt;H59</formula>
    </cfRule>
  </conditionalFormatting>
  <conditionalFormatting sqref="G59">
    <cfRule type="expression" dxfId="205" priority="1975">
      <formula>B59&lt;D59</formula>
    </cfRule>
  </conditionalFormatting>
  <conditionalFormatting sqref="F59">
    <cfRule type="expression" dxfId="204" priority="1976">
      <formula>B59&lt;D59</formula>
    </cfRule>
  </conditionalFormatting>
  <conditionalFormatting sqref="K58">
    <cfRule type="expression" dxfId="203" priority="1977">
      <formula>B58&lt;H58</formula>
    </cfRule>
  </conditionalFormatting>
  <conditionalFormatting sqref="J58">
    <cfRule type="expression" dxfId="202" priority="1978">
      <formula>B58&lt;H58</formula>
    </cfRule>
  </conditionalFormatting>
  <conditionalFormatting sqref="G58">
    <cfRule type="expression" dxfId="201" priority="1979">
      <formula>B58&lt;D58</formula>
    </cfRule>
  </conditionalFormatting>
  <conditionalFormatting sqref="F58">
    <cfRule type="expression" dxfId="200" priority="1980">
      <formula>B58&lt;D58</formula>
    </cfRule>
  </conditionalFormatting>
  <conditionalFormatting sqref="K57">
    <cfRule type="expression" dxfId="199" priority="1981">
      <formula>B57&lt;H57</formula>
    </cfRule>
  </conditionalFormatting>
  <conditionalFormatting sqref="J57">
    <cfRule type="expression" dxfId="198" priority="1982">
      <formula>B57&lt;H57</formula>
    </cfRule>
  </conditionalFormatting>
  <conditionalFormatting sqref="G57">
    <cfRule type="expression" dxfId="197" priority="1983">
      <formula>B57&lt;D57</formula>
    </cfRule>
  </conditionalFormatting>
  <conditionalFormatting sqref="F57">
    <cfRule type="expression" dxfId="196" priority="1984">
      <formula>B57&lt;D57</formula>
    </cfRule>
  </conditionalFormatting>
  <conditionalFormatting sqref="K56">
    <cfRule type="expression" dxfId="195" priority="1985">
      <formula>B56&lt;H56</formula>
    </cfRule>
  </conditionalFormatting>
  <conditionalFormatting sqref="J56">
    <cfRule type="expression" dxfId="194" priority="1986">
      <formula>B56&lt;H56</formula>
    </cfRule>
  </conditionalFormatting>
  <conditionalFormatting sqref="G56">
    <cfRule type="expression" dxfId="193" priority="1987">
      <formula>B56&lt;D56</formula>
    </cfRule>
  </conditionalFormatting>
  <conditionalFormatting sqref="F56">
    <cfRule type="expression" dxfId="192" priority="1988">
      <formula>B56&lt;D56</formula>
    </cfRule>
  </conditionalFormatting>
  <conditionalFormatting sqref="K55">
    <cfRule type="expression" dxfId="191" priority="1989">
      <formula>B55&lt;H55</formula>
    </cfRule>
  </conditionalFormatting>
  <conditionalFormatting sqref="J55">
    <cfRule type="expression" dxfId="190" priority="1990">
      <formula>B55&lt;H55</formula>
    </cfRule>
  </conditionalFormatting>
  <conditionalFormatting sqref="G55">
    <cfRule type="expression" dxfId="189" priority="1991">
      <formula>B55&lt;D55</formula>
    </cfRule>
  </conditionalFormatting>
  <conditionalFormatting sqref="F55">
    <cfRule type="expression" dxfId="188" priority="1992">
      <formula>B55&lt;D55</formula>
    </cfRule>
  </conditionalFormatting>
  <conditionalFormatting sqref="K54">
    <cfRule type="expression" dxfId="187" priority="1993">
      <formula>B54&lt;H54</formula>
    </cfRule>
  </conditionalFormatting>
  <conditionalFormatting sqref="J54">
    <cfRule type="expression" dxfId="186" priority="1994">
      <formula>B54&lt;H54</formula>
    </cfRule>
  </conditionalFormatting>
  <conditionalFormatting sqref="G54">
    <cfRule type="expression" dxfId="185" priority="1995">
      <formula>B54&lt;D54</formula>
    </cfRule>
  </conditionalFormatting>
  <conditionalFormatting sqref="F54">
    <cfRule type="expression" dxfId="184" priority="1996">
      <formula>B54&lt;D54</formula>
    </cfRule>
  </conditionalFormatting>
  <conditionalFormatting sqref="K53">
    <cfRule type="expression" dxfId="183" priority="1997">
      <formula>B53&lt;H53</formula>
    </cfRule>
  </conditionalFormatting>
  <conditionalFormatting sqref="J53">
    <cfRule type="expression" dxfId="182" priority="1998">
      <formula>B53&lt;H53</formula>
    </cfRule>
  </conditionalFormatting>
  <conditionalFormatting sqref="G53">
    <cfRule type="expression" dxfId="181" priority="1999">
      <formula>B53&lt;D53</formula>
    </cfRule>
  </conditionalFormatting>
  <conditionalFormatting sqref="F53">
    <cfRule type="expression" dxfId="180" priority="2000">
      <formula>B53&lt;D53</formula>
    </cfRule>
  </conditionalFormatting>
  <conditionalFormatting sqref="K52">
    <cfRule type="expression" dxfId="179" priority="2001">
      <formula>B52&lt;H52</formula>
    </cfRule>
  </conditionalFormatting>
  <conditionalFormatting sqref="J52">
    <cfRule type="expression" dxfId="178" priority="2002">
      <formula>B52&lt;H52</formula>
    </cfRule>
  </conditionalFormatting>
  <conditionalFormatting sqref="G52">
    <cfRule type="expression" dxfId="177" priority="2003">
      <formula>B52&lt;D52</formula>
    </cfRule>
  </conditionalFormatting>
  <conditionalFormatting sqref="F52">
    <cfRule type="expression" dxfId="176" priority="2004">
      <formula>B52&lt;D52</formula>
    </cfRule>
  </conditionalFormatting>
  <conditionalFormatting sqref="K51">
    <cfRule type="expression" dxfId="175" priority="2005">
      <formula>B51&lt;H51</formula>
    </cfRule>
  </conditionalFormatting>
  <conditionalFormatting sqref="J51">
    <cfRule type="expression" dxfId="174" priority="2006">
      <formula>B51&lt;H51</formula>
    </cfRule>
  </conditionalFormatting>
  <conditionalFormatting sqref="G51">
    <cfRule type="expression" dxfId="173" priority="2007">
      <formula>B51&lt;D51</formula>
    </cfRule>
  </conditionalFormatting>
  <conditionalFormatting sqref="F51">
    <cfRule type="expression" dxfId="172" priority="2008">
      <formula>B51&lt;D51</formula>
    </cfRule>
  </conditionalFormatting>
  <conditionalFormatting sqref="K50">
    <cfRule type="expression" dxfId="171" priority="2009">
      <formula>B50&lt;H50</formula>
    </cfRule>
  </conditionalFormatting>
  <conditionalFormatting sqref="J50">
    <cfRule type="expression" dxfId="170" priority="2010">
      <formula>B50&lt;H50</formula>
    </cfRule>
  </conditionalFormatting>
  <conditionalFormatting sqref="G50">
    <cfRule type="expression" dxfId="169" priority="2011">
      <formula>B50&lt;D50</formula>
    </cfRule>
  </conditionalFormatting>
  <conditionalFormatting sqref="F50">
    <cfRule type="expression" dxfId="168" priority="2012">
      <formula>B50&lt;D50</formula>
    </cfRule>
  </conditionalFormatting>
  <conditionalFormatting sqref="K49">
    <cfRule type="expression" dxfId="167" priority="2013">
      <formula>B49&lt;H49</formula>
    </cfRule>
  </conditionalFormatting>
  <conditionalFormatting sqref="J49">
    <cfRule type="expression" dxfId="166" priority="2014">
      <formula>B49&lt;H49</formula>
    </cfRule>
  </conditionalFormatting>
  <conditionalFormatting sqref="G49">
    <cfRule type="expression" dxfId="165" priority="2015">
      <formula>B49&lt;D49</formula>
    </cfRule>
  </conditionalFormatting>
  <conditionalFormatting sqref="F49">
    <cfRule type="expression" dxfId="164" priority="2016">
      <formula>B49&lt;D49</formula>
    </cfRule>
  </conditionalFormatting>
  <conditionalFormatting sqref="K48">
    <cfRule type="expression" dxfId="163" priority="2017">
      <formula>B48&lt;H48</formula>
    </cfRule>
  </conditionalFormatting>
  <conditionalFormatting sqref="J48">
    <cfRule type="expression" dxfId="162" priority="2018">
      <formula>B48&lt;H48</formula>
    </cfRule>
  </conditionalFormatting>
  <conditionalFormatting sqref="G48">
    <cfRule type="expression" dxfId="161" priority="2019">
      <formula>B48&lt;D48</formula>
    </cfRule>
  </conditionalFormatting>
  <conditionalFormatting sqref="F48">
    <cfRule type="expression" dxfId="160" priority="2020">
      <formula>B48&lt;D48</formula>
    </cfRule>
  </conditionalFormatting>
  <conditionalFormatting sqref="K47">
    <cfRule type="expression" dxfId="159" priority="2021">
      <formula>B47&lt;H47</formula>
    </cfRule>
  </conditionalFormatting>
  <conditionalFormatting sqref="J47">
    <cfRule type="expression" dxfId="158" priority="2022">
      <formula>B47&lt;H47</formula>
    </cfRule>
  </conditionalFormatting>
  <conditionalFormatting sqref="G47">
    <cfRule type="expression" dxfId="157" priority="2023">
      <formula>B47&lt;D47</formula>
    </cfRule>
  </conditionalFormatting>
  <conditionalFormatting sqref="F47">
    <cfRule type="expression" dxfId="156" priority="2024">
      <formula>B47&lt;D47</formula>
    </cfRule>
  </conditionalFormatting>
  <conditionalFormatting sqref="K46">
    <cfRule type="expression" dxfId="155" priority="2025">
      <formula>B46&lt;H46</formula>
    </cfRule>
  </conditionalFormatting>
  <conditionalFormatting sqref="J46">
    <cfRule type="expression" dxfId="154" priority="2026">
      <formula>B46&lt;H46</formula>
    </cfRule>
  </conditionalFormatting>
  <conditionalFormatting sqref="G46">
    <cfRule type="expression" dxfId="153" priority="2027">
      <formula>B46&lt;D46</formula>
    </cfRule>
  </conditionalFormatting>
  <conditionalFormatting sqref="F46">
    <cfRule type="expression" dxfId="152" priority="2028">
      <formula>B46&lt;D46</formula>
    </cfRule>
  </conditionalFormatting>
  <conditionalFormatting sqref="K45">
    <cfRule type="expression" dxfId="151" priority="2029">
      <formula>B45&lt;H45</formula>
    </cfRule>
  </conditionalFormatting>
  <conditionalFormatting sqref="J45">
    <cfRule type="expression" dxfId="150" priority="2030">
      <formula>B45&lt;H45</formula>
    </cfRule>
  </conditionalFormatting>
  <conditionalFormatting sqref="G45">
    <cfRule type="expression" dxfId="149" priority="2031">
      <formula>B45&lt;D45</formula>
    </cfRule>
  </conditionalFormatting>
  <conditionalFormatting sqref="F45">
    <cfRule type="expression" dxfId="148" priority="2032">
      <formula>B45&lt;D45</formula>
    </cfRule>
  </conditionalFormatting>
  <conditionalFormatting sqref="K44">
    <cfRule type="expression" dxfId="147" priority="2033">
      <formula>B44&lt;H44</formula>
    </cfRule>
  </conditionalFormatting>
  <conditionalFormatting sqref="J44">
    <cfRule type="expression" dxfId="146" priority="2034">
      <formula>B44&lt;H44</formula>
    </cfRule>
  </conditionalFormatting>
  <conditionalFormatting sqref="G44">
    <cfRule type="expression" dxfId="145" priority="2035">
      <formula>B44&lt;D44</formula>
    </cfRule>
  </conditionalFormatting>
  <conditionalFormatting sqref="F44">
    <cfRule type="expression" dxfId="144" priority="2036">
      <formula>B44&lt;D44</formula>
    </cfRule>
  </conditionalFormatting>
  <conditionalFormatting sqref="K43">
    <cfRule type="expression" dxfId="143" priority="2037">
      <formula>B43&lt;H43</formula>
    </cfRule>
  </conditionalFormatting>
  <conditionalFormatting sqref="J43">
    <cfRule type="expression" dxfId="142" priority="2038">
      <formula>B43&lt;H43</formula>
    </cfRule>
  </conditionalFormatting>
  <conditionalFormatting sqref="G43">
    <cfRule type="expression" dxfId="141" priority="2039">
      <formula>B43&lt;D43</formula>
    </cfRule>
  </conditionalFormatting>
  <conditionalFormatting sqref="F43">
    <cfRule type="expression" dxfId="140" priority="2040">
      <formula>B43&lt;D43</formula>
    </cfRule>
  </conditionalFormatting>
  <conditionalFormatting sqref="K42">
    <cfRule type="expression" dxfId="139" priority="2041">
      <formula>B42&lt;H42</formula>
    </cfRule>
  </conditionalFormatting>
  <conditionalFormatting sqref="J42">
    <cfRule type="expression" dxfId="138" priority="2042">
      <formula>B42&lt;H42</formula>
    </cfRule>
  </conditionalFormatting>
  <conditionalFormatting sqref="G42">
    <cfRule type="expression" dxfId="137" priority="2043">
      <formula>B42&lt;D42</formula>
    </cfRule>
  </conditionalFormatting>
  <conditionalFormatting sqref="F42">
    <cfRule type="expression" dxfId="136" priority="2044">
      <formula>B42&lt;D42</formula>
    </cfRule>
  </conditionalFormatting>
  <conditionalFormatting sqref="K41">
    <cfRule type="expression" dxfId="135" priority="2045">
      <formula>B41&lt;H41</formula>
    </cfRule>
  </conditionalFormatting>
  <conditionalFormatting sqref="J41">
    <cfRule type="expression" dxfId="134" priority="2046">
      <formula>B41&lt;H41</formula>
    </cfRule>
  </conditionalFormatting>
  <conditionalFormatting sqref="G41">
    <cfRule type="expression" dxfId="133" priority="2047">
      <formula>B41&lt;D41</formula>
    </cfRule>
  </conditionalFormatting>
  <conditionalFormatting sqref="F41">
    <cfRule type="expression" dxfId="132" priority="2048">
      <formula>B41&lt;D41</formula>
    </cfRule>
  </conditionalFormatting>
  <conditionalFormatting sqref="K40">
    <cfRule type="expression" dxfId="131" priority="2049">
      <formula>B40&lt;H40</formula>
    </cfRule>
  </conditionalFormatting>
  <conditionalFormatting sqref="J40">
    <cfRule type="expression" dxfId="130" priority="2050">
      <formula>B40&lt;H40</formula>
    </cfRule>
  </conditionalFormatting>
  <conditionalFormatting sqref="G40">
    <cfRule type="expression" dxfId="129" priority="2051">
      <formula>B40&lt;D40</formula>
    </cfRule>
  </conditionalFormatting>
  <conditionalFormatting sqref="F40">
    <cfRule type="expression" dxfId="128" priority="2052">
      <formula>B40&lt;D40</formula>
    </cfRule>
  </conditionalFormatting>
  <conditionalFormatting sqref="K39">
    <cfRule type="expression" dxfId="127" priority="2053">
      <formula>B39&lt;H39</formula>
    </cfRule>
  </conditionalFormatting>
  <conditionalFormatting sqref="J39">
    <cfRule type="expression" dxfId="126" priority="2054">
      <formula>B39&lt;H39</formula>
    </cfRule>
  </conditionalFormatting>
  <conditionalFormatting sqref="G39">
    <cfRule type="expression" dxfId="125" priority="2055">
      <formula>B39&lt;D39</formula>
    </cfRule>
  </conditionalFormatting>
  <conditionalFormatting sqref="F39">
    <cfRule type="expression" dxfId="124" priority="2056">
      <formula>B39&lt;D39</formula>
    </cfRule>
  </conditionalFormatting>
  <conditionalFormatting sqref="K38">
    <cfRule type="expression" dxfId="123" priority="2057">
      <formula>B38&lt;H38</formula>
    </cfRule>
  </conditionalFormatting>
  <conditionalFormatting sqref="J38">
    <cfRule type="expression" dxfId="122" priority="2058">
      <formula>B38&lt;H38</formula>
    </cfRule>
  </conditionalFormatting>
  <conditionalFormatting sqref="G38">
    <cfRule type="expression" dxfId="121" priority="2059">
      <formula>B38&lt;D38</formula>
    </cfRule>
  </conditionalFormatting>
  <conditionalFormatting sqref="F38">
    <cfRule type="expression" dxfId="120" priority="2060">
      <formula>B38&lt;D38</formula>
    </cfRule>
  </conditionalFormatting>
  <conditionalFormatting sqref="K37">
    <cfRule type="expression" dxfId="119" priority="2061">
      <formula>B37&lt;H37</formula>
    </cfRule>
  </conditionalFormatting>
  <conditionalFormatting sqref="J37">
    <cfRule type="expression" dxfId="118" priority="2062">
      <formula>B37&lt;H37</formula>
    </cfRule>
  </conditionalFormatting>
  <conditionalFormatting sqref="G37">
    <cfRule type="expression" dxfId="117" priority="2063">
      <formula>B37&lt;D37</formula>
    </cfRule>
  </conditionalFormatting>
  <conditionalFormatting sqref="F37">
    <cfRule type="expression" dxfId="116" priority="2064">
      <formula>B37&lt;D37</formula>
    </cfRule>
  </conditionalFormatting>
  <conditionalFormatting sqref="K36">
    <cfRule type="expression" dxfId="115" priority="2065">
      <formula>B36&lt;H36</formula>
    </cfRule>
  </conditionalFormatting>
  <conditionalFormatting sqref="J36">
    <cfRule type="expression" dxfId="114" priority="2066">
      <formula>B36&lt;H36</formula>
    </cfRule>
  </conditionalFormatting>
  <conditionalFormatting sqref="G36">
    <cfRule type="expression" dxfId="113" priority="2067">
      <formula>B36&lt;D36</formula>
    </cfRule>
  </conditionalFormatting>
  <conditionalFormatting sqref="F36">
    <cfRule type="expression" dxfId="112" priority="2068">
      <formula>B36&lt;D36</formula>
    </cfRule>
  </conditionalFormatting>
  <conditionalFormatting sqref="K35">
    <cfRule type="expression" dxfId="111" priority="2069">
      <formula>B35&lt;H35</formula>
    </cfRule>
  </conditionalFormatting>
  <conditionalFormatting sqref="J35">
    <cfRule type="expression" dxfId="110" priority="2070">
      <formula>B35&lt;H35</formula>
    </cfRule>
  </conditionalFormatting>
  <conditionalFormatting sqref="G35">
    <cfRule type="expression" dxfId="109" priority="2071">
      <formula>B35&lt;D35</formula>
    </cfRule>
  </conditionalFormatting>
  <conditionalFormatting sqref="F35">
    <cfRule type="expression" dxfId="108" priority="2072">
      <formula>B35&lt;D35</formula>
    </cfRule>
  </conditionalFormatting>
  <conditionalFormatting sqref="K34">
    <cfRule type="expression" dxfId="107" priority="2073">
      <formula>B34&lt;H34</formula>
    </cfRule>
  </conditionalFormatting>
  <conditionalFormatting sqref="J34">
    <cfRule type="expression" dxfId="106" priority="2074">
      <formula>B34&lt;H34</formula>
    </cfRule>
  </conditionalFormatting>
  <conditionalFormatting sqref="G34">
    <cfRule type="expression" dxfId="105" priority="2075">
      <formula>B34&lt;D34</formula>
    </cfRule>
  </conditionalFormatting>
  <conditionalFormatting sqref="F34">
    <cfRule type="expression" dxfId="104" priority="2076">
      <formula>B34&lt;D34</formula>
    </cfRule>
  </conditionalFormatting>
  <conditionalFormatting sqref="K33">
    <cfRule type="expression" dxfId="103" priority="2077">
      <formula>B33&lt;H33</formula>
    </cfRule>
  </conditionalFormatting>
  <conditionalFormatting sqref="J33">
    <cfRule type="expression" dxfId="102" priority="2078">
      <formula>B33&lt;H33</formula>
    </cfRule>
  </conditionalFormatting>
  <conditionalFormatting sqref="G33">
    <cfRule type="expression" dxfId="101" priority="2079">
      <formula>B33&lt;D33</formula>
    </cfRule>
  </conditionalFormatting>
  <conditionalFormatting sqref="F33">
    <cfRule type="expression" dxfId="100" priority="2080">
      <formula>B33&lt;D33</formula>
    </cfRule>
  </conditionalFormatting>
  <conditionalFormatting sqref="K32">
    <cfRule type="expression" dxfId="99" priority="2081">
      <formula>B32&lt;H32</formula>
    </cfRule>
  </conditionalFormatting>
  <conditionalFormatting sqref="J32">
    <cfRule type="expression" dxfId="98" priority="2082">
      <formula>B32&lt;H32</formula>
    </cfRule>
  </conditionalFormatting>
  <conditionalFormatting sqref="G32">
    <cfRule type="expression" dxfId="97" priority="2083">
      <formula>B32&lt;D32</formula>
    </cfRule>
  </conditionalFormatting>
  <conditionalFormatting sqref="F32">
    <cfRule type="expression" dxfId="96" priority="2084">
      <formula>B32&lt;D32</formula>
    </cfRule>
  </conditionalFormatting>
  <conditionalFormatting sqref="K31">
    <cfRule type="expression" dxfId="95" priority="2085">
      <formula>B31&lt;H31</formula>
    </cfRule>
  </conditionalFormatting>
  <conditionalFormatting sqref="J31">
    <cfRule type="expression" dxfId="94" priority="2086">
      <formula>B31&lt;H31</formula>
    </cfRule>
  </conditionalFormatting>
  <conditionalFormatting sqref="G31">
    <cfRule type="expression" dxfId="93" priority="2087">
      <formula>B31&lt;D31</formula>
    </cfRule>
  </conditionalFormatting>
  <conditionalFormatting sqref="F31">
    <cfRule type="expression" dxfId="92" priority="2088">
      <formula>B31&lt;D31</formula>
    </cfRule>
  </conditionalFormatting>
  <conditionalFormatting sqref="K30">
    <cfRule type="expression" dxfId="91" priority="2089">
      <formula>B30&lt;H30</formula>
    </cfRule>
  </conditionalFormatting>
  <conditionalFormatting sqref="J30">
    <cfRule type="expression" dxfId="90" priority="2090">
      <formula>B30&lt;H30</formula>
    </cfRule>
  </conditionalFormatting>
  <conditionalFormatting sqref="G30">
    <cfRule type="expression" dxfId="89" priority="2091">
      <formula>B30&lt;D30</formula>
    </cfRule>
  </conditionalFormatting>
  <conditionalFormatting sqref="F30">
    <cfRule type="expression" dxfId="88" priority="2092">
      <formula>B30&lt;D30</formula>
    </cfRule>
  </conditionalFormatting>
  <conditionalFormatting sqref="K29">
    <cfRule type="expression" dxfId="87" priority="2093">
      <formula>B29&lt;H29</formula>
    </cfRule>
  </conditionalFormatting>
  <conditionalFormatting sqref="J29">
    <cfRule type="expression" dxfId="86" priority="2094">
      <formula>B29&lt;H29</formula>
    </cfRule>
  </conditionalFormatting>
  <conditionalFormatting sqref="G29">
    <cfRule type="expression" dxfId="85" priority="2095">
      <formula>B29&lt;D29</formula>
    </cfRule>
  </conditionalFormatting>
  <conditionalFormatting sqref="F29">
    <cfRule type="expression" dxfId="84" priority="2096">
      <formula>B29&lt;D29</formula>
    </cfRule>
  </conditionalFormatting>
  <conditionalFormatting sqref="K28">
    <cfRule type="expression" dxfId="83" priority="2097">
      <formula>B28&lt;H28</formula>
    </cfRule>
  </conditionalFormatting>
  <conditionalFormatting sqref="J28">
    <cfRule type="expression" dxfId="82" priority="2098">
      <formula>B28&lt;H28</formula>
    </cfRule>
  </conditionalFormatting>
  <conditionalFormatting sqref="G28">
    <cfRule type="expression" dxfId="81" priority="2099">
      <formula>B28&lt;D28</formula>
    </cfRule>
  </conditionalFormatting>
  <conditionalFormatting sqref="F28">
    <cfRule type="expression" dxfId="80" priority="2100">
      <formula>B28&lt;D28</formula>
    </cfRule>
  </conditionalFormatting>
  <conditionalFormatting sqref="K27">
    <cfRule type="expression" dxfId="79" priority="2101">
      <formula>B27&lt;H27</formula>
    </cfRule>
  </conditionalFormatting>
  <conditionalFormatting sqref="J27">
    <cfRule type="expression" dxfId="78" priority="2102">
      <formula>B27&lt;H27</formula>
    </cfRule>
  </conditionalFormatting>
  <conditionalFormatting sqref="G27">
    <cfRule type="expression" dxfId="77" priority="2103">
      <formula>B27&lt;D27</formula>
    </cfRule>
  </conditionalFormatting>
  <conditionalFormatting sqref="F27">
    <cfRule type="expression" dxfId="76" priority="2104">
      <formula>B27&lt;D27</formula>
    </cfRule>
  </conditionalFormatting>
  <conditionalFormatting sqref="K26">
    <cfRule type="expression" dxfId="75" priority="2105">
      <formula>B26&lt;H26</formula>
    </cfRule>
  </conditionalFormatting>
  <conditionalFormatting sqref="J26">
    <cfRule type="expression" dxfId="74" priority="2106">
      <formula>B26&lt;H26</formula>
    </cfRule>
  </conditionalFormatting>
  <conditionalFormatting sqref="G26">
    <cfRule type="expression" dxfId="73" priority="2107">
      <formula>B26&lt;D26</formula>
    </cfRule>
  </conditionalFormatting>
  <conditionalFormatting sqref="F26">
    <cfRule type="expression" dxfId="72" priority="2108">
      <formula>B26&lt;D26</formula>
    </cfRule>
  </conditionalFormatting>
  <conditionalFormatting sqref="K25">
    <cfRule type="expression" dxfId="71" priority="2109">
      <formula>B25&lt;H25</formula>
    </cfRule>
  </conditionalFormatting>
  <conditionalFormatting sqref="J25">
    <cfRule type="expression" dxfId="70" priority="2110">
      <formula>B25&lt;H25</formula>
    </cfRule>
  </conditionalFormatting>
  <conditionalFormatting sqref="G25">
    <cfRule type="expression" dxfId="69" priority="2111">
      <formula>B25&lt;D25</formula>
    </cfRule>
  </conditionalFormatting>
  <conditionalFormatting sqref="F25">
    <cfRule type="expression" dxfId="68" priority="2112">
      <formula>B25&lt;D25</formula>
    </cfRule>
  </conditionalFormatting>
  <conditionalFormatting sqref="K24">
    <cfRule type="expression" dxfId="67" priority="2113">
      <formula>B24&lt;H24</formula>
    </cfRule>
  </conditionalFormatting>
  <conditionalFormatting sqref="J24">
    <cfRule type="expression" dxfId="66" priority="2114">
      <formula>B24&lt;H24</formula>
    </cfRule>
  </conditionalFormatting>
  <conditionalFormatting sqref="G24">
    <cfRule type="expression" dxfId="65" priority="2115">
      <formula>B24&lt;D24</formula>
    </cfRule>
  </conditionalFormatting>
  <conditionalFormatting sqref="F24">
    <cfRule type="expression" dxfId="64" priority="2116">
      <formula>B24&lt;D24</formula>
    </cfRule>
  </conditionalFormatting>
  <conditionalFormatting sqref="K23">
    <cfRule type="expression" dxfId="63" priority="2117">
      <formula>B23&lt;H23</formula>
    </cfRule>
  </conditionalFormatting>
  <conditionalFormatting sqref="J23">
    <cfRule type="expression" dxfId="62" priority="2118">
      <formula>B23&lt;H23</formula>
    </cfRule>
  </conditionalFormatting>
  <conditionalFormatting sqref="G23">
    <cfRule type="expression" dxfId="61" priority="2119">
      <formula>B23&lt;D23</formula>
    </cfRule>
  </conditionalFormatting>
  <conditionalFormatting sqref="F23">
    <cfRule type="expression" dxfId="60" priority="2120">
      <formula>B23&lt;D23</formula>
    </cfRule>
  </conditionalFormatting>
  <conditionalFormatting sqref="K22">
    <cfRule type="expression" dxfId="59" priority="2121">
      <formula>B22&lt;H22</formula>
    </cfRule>
  </conditionalFormatting>
  <conditionalFormatting sqref="J22">
    <cfRule type="expression" dxfId="58" priority="2122">
      <formula>B22&lt;H22</formula>
    </cfRule>
  </conditionalFormatting>
  <conditionalFormatting sqref="G22">
    <cfRule type="expression" dxfId="57" priority="2123">
      <formula>B22&lt;D22</formula>
    </cfRule>
  </conditionalFormatting>
  <conditionalFormatting sqref="F22">
    <cfRule type="expression" dxfId="56" priority="2124">
      <formula>B22&lt;D22</formula>
    </cfRule>
  </conditionalFormatting>
  <conditionalFormatting sqref="K21">
    <cfRule type="expression" dxfId="55" priority="2125">
      <formula>B21&lt;H21</formula>
    </cfRule>
  </conditionalFormatting>
  <conditionalFormatting sqref="J21">
    <cfRule type="expression" dxfId="54" priority="2126">
      <formula>B21&lt;H21</formula>
    </cfRule>
  </conditionalFormatting>
  <conditionalFormatting sqref="G21">
    <cfRule type="expression" dxfId="53" priority="2127">
      <formula>B21&lt;D21</formula>
    </cfRule>
  </conditionalFormatting>
  <conditionalFormatting sqref="F21">
    <cfRule type="expression" dxfId="52" priority="2128">
      <formula>B21&lt;D21</formula>
    </cfRule>
  </conditionalFormatting>
  <conditionalFormatting sqref="K20">
    <cfRule type="expression" dxfId="51" priority="2129">
      <formula>B20&lt;H20</formula>
    </cfRule>
  </conditionalFormatting>
  <conditionalFormatting sqref="J20">
    <cfRule type="expression" dxfId="50" priority="2130">
      <formula>B20&lt;H20</formula>
    </cfRule>
  </conditionalFormatting>
  <conditionalFormatting sqref="G20">
    <cfRule type="expression" dxfId="49" priority="2131">
      <formula>B20&lt;D20</formula>
    </cfRule>
  </conditionalFormatting>
  <conditionalFormatting sqref="F20">
    <cfRule type="expression" dxfId="48" priority="2132">
      <formula>B20&lt;D20</formula>
    </cfRule>
  </conditionalFormatting>
  <conditionalFormatting sqref="K19">
    <cfRule type="expression" dxfId="47" priority="2133">
      <formula>B19&lt;H19</formula>
    </cfRule>
  </conditionalFormatting>
  <conditionalFormatting sqref="J19">
    <cfRule type="expression" dxfId="46" priority="2134">
      <formula>B19&lt;H19</formula>
    </cfRule>
  </conditionalFormatting>
  <conditionalFormatting sqref="G19">
    <cfRule type="expression" dxfId="45" priority="2135">
      <formula>B19&lt;D19</formula>
    </cfRule>
  </conditionalFormatting>
  <conditionalFormatting sqref="F19">
    <cfRule type="expression" dxfId="44" priority="2136">
      <formula>B19&lt;D19</formula>
    </cfRule>
  </conditionalFormatting>
  <conditionalFormatting sqref="K18">
    <cfRule type="expression" dxfId="43" priority="2137">
      <formula>B18&lt;H18</formula>
    </cfRule>
  </conditionalFormatting>
  <conditionalFormatting sqref="J18">
    <cfRule type="expression" dxfId="42" priority="2138">
      <formula>B18&lt;H18</formula>
    </cfRule>
  </conditionalFormatting>
  <conditionalFormatting sqref="G18">
    <cfRule type="expression" dxfId="41" priority="2139">
      <formula>B18&lt;D18</formula>
    </cfRule>
  </conditionalFormatting>
  <conditionalFormatting sqref="F18">
    <cfRule type="expression" dxfId="40" priority="2140">
      <formula>B18&lt;D18</formula>
    </cfRule>
  </conditionalFormatting>
  <conditionalFormatting sqref="K17">
    <cfRule type="expression" dxfId="39" priority="2141">
      <formula>B17&lt;H17</formula>
    </cfRule>
  </conditionalFormatting>
  <conditionalFormatting sqref="J17">
    <cfRule type="expression" dxfId="38" priority="2142">
      <formula>B17&lt;H17</formula>
    </cfRule>
  </conditionalFormatting>
  <conditionalFormatting sqref="G17">
    <cfRule type="expression" dxfId="37" priority="2143">
      <formula>B17&lt;D17</formula>
    </cfRule>
  </conditionalFormatting>
  <conditionalFormatting sqref="F17">
    <cfRule type="expression" dxfId="36" priority="2144">
      <formula>B17&lt;D17</formula>
    </cfRule>
  </conditionalFormatting>
  <conditionalFormatting sqref="K16">
    <cfRule type="expression" dxfId="35" priority="2145">
      <formula>B16&lt;H16</formula>
    </cfRule>
  </conditionalFormatting>
  <conditionalFormatting sqref="J16">
    <cfRule type="expression" dxfId="34" priority="2146">
      <formula>B16&lt;H16</formula>
    </cfRule>
  </conditionalFormatting>
  <conditionalFormatting sqref="G16">
    <cfRule type="expression" dxfId="33" priority="2147">
      <formula>B16&lt;D16</formula>
    </cfRule>
  </conditionalFormatting>
  <conditionalFormatting sqref="F16">
    <cfRule type="expression" dxfId="32" priority="2148">
      <formula>B16&lt;D16</formula>
    </cfRule>
  </conditionalFormatting>
  <conditionalFormatting sqref="K15">
    <cfRule type="expression" dxfId="31" priority="2149">
      <formula>B15&lt;H15</formula>
    </cfRule>
  </conditionalFormatting>
  <conditionalFormatting sqref="J15">
    <cfRule type="expression" dxfId="30" priority="2150">
      <formula>B15&lt;H15</formula>
    </cfRule>
  </conditionalFormatting>
  <conditionalFormatting sqref="G15">
    <cfRule type="expression" dxfId="29" priority="2151">
      <formula>B15&lt;D15</formula>
    </cfRule>
  </conditionalFormatting>
  <conditionalFormatting sqref="F15">
    <cfRule type="expression" dxfId="28" priority="2152">
      <formula>B15&lt;D15</formula>
    </cfRule>
  </conditionalFormatting>
  <conditionalFormatting sqref="K14">
    <cfRule type="expression" dxfId="27" priority="2153">
      <formula>B14&lt;H14</formula>
    </cfRule>
  </conditionalFormatting>
  <conditionalFormatting sqref="J14">
    <cfRule type="expression" dxfId="26" priority="2154">
      <formula>B14&lt;H14</formula>
    </cfRule>
  </conditionalFormatting>
  <conditionalFormatting sqref="G14">
    <cfRule type="expression" dxfId="25" priority="2155">
      <formula>B14&lt;D14</formula>
    </cfRule>
  </conditionalFormatting>
  <conditionalFormatting sqref="F14">
    <cfRule type="expression" dxfId="24" priority="2156">
      <formula>B14&lt;D14</formula>
    </cfRule>
  </conditionalFormatting>
  <conditionalFormatting sqref="K13">
    <cfRule type="expression" dxfId="23" priority="2157">
      <formula>B13&lt;H13</formula>
    </cfRule>
  </conditionalFormatting>
  <conditionalFormatting sqref="J13">
    <cfRule type="expression" dxfId="22" priority="2158">
      <formula>B13&lt;H13</formula>
    </cfRule>
  </conditionalFormatting>
  <conditionalFormatting sqref="G13">
    <cfRule type="expression" dxfId="21" priority="2159">
      <formula>B13&lt;D13</formula>
    </cfRule>
  </conditionalFormatting>
  <conditionalFormatting sqref="F13">
    <cfRule type="expression" dxfId="20" priority="2160">
      <formula>B13&lt;D13</formula>
    </cfRule>
  </conditionalFormatting>
  <conditionalFormatting sqref="K12">
    <cfRule type="expression" dxfId="19" priority="2161">
      <formula>B12&lt;H12</formula>
    </cfRule>
  </conditionalFormatting>
  <conditionalFormatting sqref="J12">
    <cfRule type="expression" dxfId="18" priority="2162">
      <formula>B12&lt;H12</formula>
    </cfRule>
  </conditionalFormatting>
  <conditionalFormatting sqref="G12">
    <cfRule type="expression" dxfId="17" priority="2163">
      <formula>B12&lt;D12</formula>
    </cfRule>
  </conditionalFormatting>
  <conditionalFormatting sqref="F12">
    <cfRule type="expression" dxfId="16" priority="2164">
      <formula>B12&lt;D12</formula>
    </cfRule>
  </conditionalFormatting>
  <conditionalFormatting sqref="K11">
    <cfRule type="expression" dxfId="15" priority="2165">
      <formula>B11&lt;H11</formula>
    </cfRule>
  </conditionalFormatting>
  <conditionalFormatting sqref="J11">
    <cfRule type="expression" dxfId="14" priority="2166">
      <formula>B11&lt;H11</formula>
    </cfRule>
  </conditionalFormatting>
  <conditionalFormatting sqref="G11">
    <cfRule type="expression" dxfId="13" priority="2167">
      <formula>B11&lt;D11</formula>
    </cfRule>
  </conditionalFormatting>
  <conditionalFormatting sqref="F11">
    <cfRule type="expression" dxfId="12" priority="2168">
      <formula>B11&lt;D11</formula>
    </cfRule>
  </conditionalFormatting>
  <conditionalFormatting sqref="K10">
    <cfRule type="expression" dxfId="11" priority="2169">
      <formula>B10&lt;H10</formula>
    </cfRule>
  </conditionalFormatting>
  <conditionalFormatting sqref="J10">
    <cfRule type="expression" dxfId="10" priority="2170">
      <formula>B10&lt;H10</formula>
    </cfRule>
  </conditionalFormatting>
  <conditionalFormatting sqref="G10">
    <cfRule type="expression" dxfId="9" priority="2171">
      <formula>B10&lt;D10</formula>
    </cfRule>
  </conditionalFormatting>
  <conditionalFormatting sqref="F10">
    <cfRule type="expression" dxfId="8" priority="2172">
      <formula>B10&lt;D10</formula>
    </cfRule>
  </conditionalFormatting>
  <conditionalFormatting sqref="K9">
    <cfRule type="expression" dxfId="7" priority="2173">
      <formula>B9&lt;H9</formula>
    </cfRule>
  </conditionalFormatting>
  <conditionalFormatting sqref="J9">
    <cfRule type="expression" dxfId="6" priority="2174">
      <formula>B9&lt;H9</formula>
    </cfRule>
  </conditionalFormatting>
  <conditionalFormatting sqref="G9">
    <cfRule type="expression" dxfId="5" priority="2175">
      <formula>B9&lt;D9</formula>
    </cfRule>
  </conditionalFormatting>
  <conditionalFormatting sqref="F9">
    <cfRule type="expression" dxfId="4" priority="2176">
      <formula>B9&lt;D9</formula>
    </cfRule>
  </conditionalFormatting>
  <conditionalFormatting sqref="K8">
    <cfRule type="expression" dxfId="3" priority="2177">
      <formula>B8&lt;H8</formula>
    </cfRule>
  </conditionalFormatting>
  <conditionalFormatting sqref="J8">
    <cfRule type="expression" dxfId="2" priority="2178">
      <formula>B8&lt;H8</formula>
    </cfRule>
  </conditionalFormatting>
  <conditionalFormatting sqref="G8">
    <cfRule type="expression" dxfId="1" priority="2179">
      <formula>B8&lt;D8</formula>
    </cfRule>
  </conditionalFormatting>
  <conditionalFormatting sqref="F8">
    <cfRule type="expression" dxfId="0" priority="2180">
      <formula>B8&lt;D8</formula>
    </cfRule>
  </conditionalFormatting>
  <pageMargins left="0.11811023622047244" right="0.11811023622047244" top="0.39370078740157477" bottom="0.39370078740157477" header="0.31496062992125984" footer="0.31496062992125984"/>
  <pageSetup paperSize="9" orientation="portrait" r:id="rId1"/>
  <headerFooter>
    <oddHeader>&amp;L&amp;CGesamtbetrieb&amp;R&amp;G</oddHeader>
    <oddFooter>&amp;L&amp;Z&amp;F&amp;C&amp;R&amp;D, Seite &amp;P von &amp;N</oddFooter>
  </headerFooter>
  <ignoredErrors>
    <ignoredError sqref="A8:K492" formula="1" formulaRange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Gesamtbetrieb im Vorjahresvergl</vt:lpstr>
      <vt:lpstr>'Gesamtbetrieb im Vorjahresvergl'!Druckbereich</vt:lpstr>
      <vt:lpstr>'Gesamtbetrieb im Vorjahresvergl'!Drucktitel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Holger Möser</cp:lastModifiedBy>
  <dcterms:modified xsi:type="dcterms:W3CDTF">2023-04-08T13:21:56Z</dcterms:modified>
</cp:coreProperties>
</file>